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2120" windowHeight="6090"/>
  </bookViews>
  <sheets>
    <sheet name="TR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D24" i="1" l="1"/>
  <c r="D25" i="1"/>
  <c r="E25" i="1" l="1"/>
  <c r="E24" i="1"/>
  <c r="J17" i="1"/>
  <c r="J18" i="1"/>
  <c r="J19" i="1"/>
  <c r="J16" i="1"/>
  <c r="I17" i="1"/>
  <c r="I18" i="1"/>
  <c r="I19" i="1"/>
  <c r="I16" i="1"/>
  <c r="H17" i="1"/>
  <c r="H18" i="1"/>
  <c r="H19" i="1"/>
  <c r="H16" i="1"/>
  <c r="D17" i="1"/>
  <c r="D18" i="1"/>
  <c r="D19" i="1"/>
  <c r="D16" i="1"/>
  <c r="E17" i="1"/>
  <c r="E18" i="1"/>
  <c r="E19" i="1"/>
  <c r="E16" i="1"/>
  <c r="F17" i="1"/>
  <c r="F18" i="1"/>
  <c r="F19" i="1"/>
  <c r="F16" i="1"/>
  <c r="L11" i="1"/>
  <c r="K11" i="1"/>
  <c r="J11" i="1"/>
  <c r="D11" i="1"/>
  <c r="E11" i="1"/>
  <c r="F11" i="1"/>
  <c r="G11" i="1"/>
  <c r="H11" i="1"/>
  <c r="H8" i="1"/>
  <c r="G8" i="1" s="1"/>
  <c r="F8" i="1" s="1"/>
  <c r="E8" i="1" s="1"/>
  <c r="D8" i="1" s="1"/>
  <c r="J8" i="1"/>
  <c r="K8" i="1"/>
  <c r="L8" i="1"/>
  <c r="H9" i="1"/>
  <c r="G9" i="1" s="1"/>
  <c r="F9" i="1" s="1"/>
  <c r="E9" i="1" s="1"/>
  <c r="D9" i="1" s="1"/>
  <c r="J9" i="1"/>
  <c r="K9" i="1"/>
  <c r="L9" i="1" s="1"/>
  <c r="H10" i="1"/>
  <c r="G10" i="1" s="1"/>
  <c r="F10" i="1" s="1"/>
  <c r="E10" i="1" s="1"/>
  <c r="D10" i="1" s="1"/>
  <c r="J10" i="1"/>
  <c r="K10" i="1"/>
  <c r="L10" i="1" s="1"/>
  <c r="H33" i="1" l="1"/>
  <c r="I33" i="1" s="1"/>
  <c r="J33" i="1" s="1"/>
  <c r="K33" i="1" s="1"/>
  <c r="L33" i="1" s="1"/>
  <c r="M33" i="1" s="1"/>
  <c r="H34" i="1"/>
  <c r="I34" i="1" s="1"/>
  <c r="J34" i="1" s="1"/>
  <c r="K34" i="1" s="1"/>
  <c r="L34" i="1" s="1"/>
  <c r="M34" i="1" s="1"/>
  <c r="H32" i="1"/>
  <c r="I32" i="1" s="1"/>
  <c r="J32" i="1" s="1"/>
  <c r="K32" i="1" s="1"/>
  <c r="L32" i="1" s="1"/>
  <c r="M32" i="1" s="1"/>
  <c r="F33" i="1"/>
  <c r="E33" i="1" s="1"/>
  <c r="D33" i="1" s="1"/>
  <c r="F34" i="1"/>
  <c r="E34" i="1" s="1"/>
  <c r="D34" i="1" s="1"/>
  <c r="F32" i="1"/>
  <c r="E32" i="1" s="1"/>
  <c r="D32" i="1" s="1"/>
</calcChain>
</file>

<file path=xl/sharedStrings.xml><?xml version="1.0" encoding="utf-8"?>
<sst xmlns="http://schemas.openxmlformats.org/spreadsheetml/2006/main" count="93" uniqueCount="66">
  <si>
    <t>Sefer No</t>
  </si>
  <si>
    <t>Gemlik</t>
  </si>
  <si>
    <t>Mersin</t>
  </si>
  <si>
    <t>La Spezia</t>
  </si>
  <si>
    <t>Genoa</t>
  </si>
  <si>
    <t>Napoli</t>
  </si>
  <si>
    <t>Setubal</t>
  </si>
  <si>
    <t>Izmir</t>
  </si>
  <si>
    <t xml:space="preserve">Salerno    </t>
  </si>
  <si>
    <t>Ambarlı</t>
  </si>
  <si>
    <t>Gemi ve tarihler ihbarsız olarak değiştirilebilir.</t>
  </si>
  <si>
    <t>B- GREAT PENDULUM SERVISI</t>
  </si>
  <si>
    <t>D- TURKIYE-LEVANT SERVISI</t>
  </si>
  <si>
    <t>C- KUZEY AFRIKA SERVISI</t>
  </si>
  <si>
    <t>Alexandria</t>
  </si>
  <si>
    <t>İtalya Direkt, İsviçre, Almanya, Sicilya, Sardunya, Libya, Cezayir ,Tunus,Fas,Portekiz Aktarmalı</t>
  </si>
  <si>
    <t>İtalya ,Fas;Portekiz Direkt, İsviçre, Almanya, Sicilya, Sardunya, Libya, Cezayir ,Tunus Aktarmalı</t>
  </si>
  <si>
    <t>Tunus</t>
  </si>
  <si>
    <t>İzmir</t>
  </si>
  <si>
    <t>Sousse</t>
  </si>
  <si>
    <t>Evyap(Gebze)</t>
  </si>
  <si>
    <t>Beirut</t>
  </si>
  <si>
    <t>Mısır,Suriye,Lübnan Direkt</t>
  </si>
  <si>
    <t>A- ITALYA-TURKIYE EKSPRES</t>
  </si>
  <si>
    <t>vsl &amp; voy</t>
  </si>
  <si>
    <t>EVY</t>
  </si>
  <si>
    <t>GIK</t>
  </si>
  <si>
    <t>IST</t>
  </si>
  <si>
    <t>IZM</t>
  </si>
  <si>
    <t>MRI</t>
  </si>
  <si>
    <t>DAM</t>
  </si>
  <si>
    <t>ALE</t>
  </si>
  <si>
    <t>BEI</t>
  </si>
  <si>
    <t>LTK</t>
  </si>
  <si>
    <t>e.t.a.</t>
  </si>
  <si>
    <t>NEV 12 903</t>
  </si>
  <si>
    <t>TIM 12 904</t>
  </si>
  <si>
    <t>NEV 12 905</t>
  </si>
  <si>
    <t>Casablanca</t>
  </si>
  <si>
    <t>VENTO DI BORA</t>
  </si>
  <si>
    <t>NEVZAT KALKAVAN</t>
  </si>
  <si>
    <t>Port Said</t>
  </si>
  <si>
    <t>Piraeus</t>
  </si>
  <si>
    <t>IBN SINA</t>
  </si>
  <si>
    <t>Genova</t>
  </si>
  <si>
    <t>Yılport</t>
  </si>
  <si>
    <t>VENTO DI NORTADA</t>
  </si>
  <si>
    <t>MATILDE A</t>
  </si>
  <si>
    <t>HILDE A</t>
  </si>
  <si>
    <t>SANTIAGO</t>
  </si>
  <si>
    <t>516</t>
  </si>
  <si>
    <t xml:space="preserve">DANIEL A </t>
  </si>
  <si>
    <t>517</t>
  </si>
  <si>
    <t>518</t>
  </si>
  <si>
    <t>519</t>
  </si>
  <si>
    <t xml:space="preserve">MAG </t>
  </si>
  <si>
    <t>13 612</t>
  </si>
  <si>
    <t xml:space="preserve"> 13 613</t>
  </si>
  <si>
    <t>13 614</t>
  </si>
  <si>
    <t xml:space="preserve">VDT </t>
  </si>
  <si>
    <t>13 615</t>
  </si>
  <si>
    <t>AURETTE A</t>
  </si>
  <si>
    <t>ROSALINE A</t>
  </si>
  <si>
    <t>NAS11W13</t>
  </si>
  <si>
    <t>NAS09W13</t>
  </si>
  <si>
    <t>NAS10W13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</si>
</sst>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"/>
  </numFmts>
  <fonts count="2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000000"/>
      <name val="Arial"/>
      <family val="2"/>
      <charset val="162"/>
    </font>
    <font>
      <i/>
      <sz val="10"/>
      <color rgb="FF538ED5"/>
      <name val="Arial"/>
      <family val="2"/>
      <charset val="162"/>
    </font>
    <font>
      <sz val="10"/>
      <color rgb="FFFFFFFF"/>
      <name val="Arial"/>
      <family val="2"/>
      <charset val="162"/>
    </font>
    <font>
      <i/>
      <sz val="10"/>
      <name val="Arial"/>
      <family val="2"/>
      <charset val="162"/>
    </font>
    <font>
      <b/>
      <sz val="10"/>
      <color rgb="FF000000"/>
      <name val="Consolas"/>
      <family val="3"/>
      <charset val="162"/>
    </font>
    <font>
      <b/>
      <sz val="10"/>
      <color rgb="FFFF0000"/>
      <name val="Consolas"/>
      <family val="3"/>
      <charset val="162"/>
    </font>
    <font>
      <sz val="11"/>
      <color rgb="FF000000"/>
      <name val="Arial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969696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5">
    <xf numFmtId="0" fontId="0" fillId="0" borderId="0" xfId="0" applyFont="1"/>
    <xf numFmtId="164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wrapText="1"/>
    </xf>
    <xf numFmtId="164" fontId="24" fillId="33" borderId="11" xfId="0" applyNumberFormat="1" applyFont="1" applyFill="1" applyBorder="1" applyAlignment="1">
      <alignment horizontal="center" vertical="top" wrapText="1"/>
    </xf>
    <xf numFmtId="164" fontId="24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left" wrapText="1"/>
    </xf>
    <xf numFmtId="0" fontId="19" fillId="34" borderId="0" xfId="0" applyNumberFormat="1" applyFont="1" applyFill="1" applyBorder="1" applyAlignment="1">
      <alignment vertical="center" wrapText="1"/>
    </xf>
    <xf numFmtId="164" fontId="19" fillId="34" borderId="0" xfId="0" applyNumberFormat="1" applyFont="1" applyFill="1" applyBorder="1" applyAlignment="1">
      <alignment horizontal="center" vertical="top" wrapText="1"/>
    </xf>
    <xf numFmtId="0" fontId="26" fillId="35" borderId="17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0" fontId="26" fillId="35" borderId="19" xfId="0" applyFont="1" applyFill="1" applyBorder="1" applyAlignment="1">
      <alignment horizontal="center" vertical="center"/>
    </xf>
    <xf numFmtId="0" fontId="26" fillId="35" borderId="20" xfId="0" applyFont="1" applyFill="1" applyBorder="1" applyAlignment="1">
      <alignment horizontal="center" vertical="center"/>
    </xf>
    <xf numFmtId="0" fontId="26" fillId="35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35" borderId="23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14" fontId="26" fillId="35" borderId="17" xfId="0" applyNumberFormat="1" applyFont="1" applyFill="1" applyBorder="1" applyAlignment="1">
      <alignment horizontal="center" vertical="center"/>
    </xf>
    <xf numFmtId="14" fontId="27" fillId="35" borderId="17" xfId="0" applyNumberFormat="1" applyFont="1" applyFill="1" applyBorder="1" applyAlignment="1">
      <alignment horizontal="center" vertical="center"/>
    </xf>
    <xf numFmtId="14" fontId="26" fillId="0" borderId="17" xfId="0" applyNumberFormat="1" applyFont="1" applyBorder="1" applyAlignment="1">
      <alignment horizontal="center" vertical="center"/>
    </xf>
    <xf numFmtId="14" fontId="27" fillId="35" borderId="20" xfId="0" applyNumberFormat="1" applyFont="1" applyFill="1" applyBorder="1" applyAlignment="1">
      <alignment horizontal="center" vertical="center"/>
    </xf>
    <xf numFmtId="14" fontId="26" fillId="35" borderId="20" xfId="0" applyNumberFormat="1" applyFont="1" applyFill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 vertical="center"/>
    </xf>
    <xf numFmtId="0" fontId="19" fillId="36" borderId="0" xfId="0" applyFont="1" applyFill="1" applyBorder="1" applyAlignment="1">
      <alignment vertical="center" wrapText="1"/>
    </xf>
    <xf numFmtId="0" fontId="19" fillId="36" borderId="0" xfId="0" applyFont="1" applyFill="1" applyBorder="1" applyAlignment="1">
      <alignment horizontal="center" vertical="center" wrapText="1"/>
    </xf>
    <xf numFmtId="49" fontId="19" fillId="36" borderId="0" xfId="0" applyNumberFormat="1" applyFont="1" applyFill="1" applyBorder="1" applyAlignment="1">
      <alignment horizontal="center" vertical="top" wrapText="1"/>
    </xf>
    <xf numFmtId="49" fontId="19" fillId="34" borderId="25" xfId="0" applyNumberFormat="1" applyFont="1" applyFill="1" applyBorder="1" applyAlignment="1">
      <alignment horizontal="center" vertical="top" wrapText="1"/>
    </xf>
    <xf numFmtId="164" fontId="24" fillId="33" borderId="10" xfId="0" applyNumberFormat="1" applyFont="1" applyFill="1" applyBorder="1" applyAlignment="1">
      <alignment horizontal="center" vertical="top" wrapText="1"/>
    </xf>
    <xf numFmtId="164" fontId="24" fillId="33" borderId="11" xfId="0" applyNumberFormat="1" applyFont="1" applyFill="1" applyBorder="1" applyAlignment="1">
      <alignment horizontal="center" vertical="top" wrapText="1"/>
    </xf>
    <xf numFmtId="164" fontId="24" fillId="33" borderId="12" xfId="0" applyNumberFormat="1" applyFont="1" applyFill="1" applyBorder="1" applyAlignment="1">
      <alignment horizontal="center" vertical="top" wrapText="1"/>
    </xf>
    <xf numFmtId="164" fontId="24" fillId="33" borderId="13" xfId="0" applyNumberFormat="1" applyFont="1" applyFill="1" applyBorder="1" applyAlignment="1">
      <alignment horizontal="center" vertical="top" wrapText="1"/>
    </xf>
    <xf numFmtId="164" fontId="24" fillId="33" borderId="14" xfId="0" applyNumberFormat="1" applyFont="1" applyFill="1" applyBorder="1" applyAlignment="1">
      <alignment horizontal="center" vertical="top" wrapText="1"/>
    </xf>
    <xf numFmtId="0" fontId="19" fillId="36" borderId="25" xfId="0" applyFont="1" applyFill="1" applyBorder="1" applyAlignment="1">
      <alignment vertical="center" wrapText="1"/>
    </xf>
    <xf numFmtId="0" fontId="19" fillId="37" borderId="24" xfId="0" applyFont="1" applyFill="1" applyBorder="1" applyAlignment="1">
      <alignment horizontal="center" vertical="center" wrapText="1"/>
    </xf>
    <xf numFmtId="164" fontId="19" fillId="38" borderId="12" xfId="0" applyNumberFormat="1" applyFont="1" applyFill="1" applyBorder="1" applyAlignment="1">
      <alignment horizontal="center" vertical="top" wrapText="1"/>
    </xf>
    <xf numFmtId="164" fontId="19" fillId="37" borderId="0" xfId="0" applyNumberFormat="1" applyFont="1" applyFill="1" applyAlignment="1">
      <alignment vertical="center"/>
    </xf>
    <xf numFmtId="0" fontId="19" fillId="38" borderId="25" xfId="0" applyNumberFormat="1" applyFont="1" applyFill="1" applyBorder="1" applyAlignment="1">
      <alignment vertical="center" wrapText="1"/>
    </xf>
    <xf numFmtId="164" fontId="19" fillId="0" borderId="25" xfId="0" applyNumberFormat="1" applyFont="1" applyBorder="1" applyAlignment="1">
      <alignment vertical="center"/>
    </xf>
    <xf numFmtId="164" fontId="19" fillId="34" borderId="25" xfId="0" applyNumberFormat="1" applyFont="1" applyFill="1" applyBorder="1" applyAlignment="1">
      <alignment horizontal="center" vertical="top" wrapText="1"/>
    </xf>
    <xf numFmtId="164" fontId="24" fillId="33" borderId="28" xfId="0" applyNumberFormat="1" applyFont="1" applyFill="1" applyBorder="1" applyAlignment="1">
      <alignment horizontal="center" vertical="top" wrapText="1"/>
    </xf>
    <xf numFmtId="164" fontId="24" fillId="33" borderId="26" xfId="0" applyNumberFormat="1" applyFont="1" applyFill="1" applyBorder="1" applyAlignment="1">
      <alignment horizontal="center" vertical="top" wrapText="1"/>
    </xf>
    <xf numFmtId="164" fontId="24" fillId="33" borderId="27" xfId="0" applyNumberFormat="1" applyFont="1" applyFill="1" applyBorder="1" applyAlignment="1">
      <alignment horizontal="center" vertical="top" wrapText="1"/>
    </xf>
    <xf numFmtId="164" fontId="24" fillId="33" borderId="29" xfId="0" applyNumberFormat="1" applyFont="1" applyFill="1" applyBorder="1" applyAlignment="1">
      <alignment horizontal="center" vertical="top" wrapText="1"/>
    </xf>
    <xf numFmtId="164" fontId="24" fillId="33" borderId="30" xfId="0" applyNumberFormat="1" applyFont="1" applyFill="1" applyBorder="1" applyAlignment="1">
      <alignment horizontal="center" vertical="top" wrapText="1"/>
    </xf>
    <xf numFmtId="164" fontId="24" fillId="33" borderId="31" xfId="0" applyNumberFormat="1" applyFont="1" applyFill="1" applyBorder="1" applyAlignment="1">
      <alignment horizontal="center" vertical="top" wrapText="1"/>
    </xf>
    <xf numFmtId="164" fontId="19" fillId="34" borderId="12" xfId="0" applyNumberFormat="1" applyFont="1" applyFill="1" applyBorder="1" applyAlignment="1">
      <alignment horizontal="center" vertical="top" wrapText="1"/>
    </xf>
    <xf numFmtId="49" fontId="19" fillId="34" borderId="32" xfId="0" applyNumberFormat="1" applyFont="1" applyFill="1" applyBorder="1" applyAlignment="1">
      <alignment horizontal="center" vertical="top" wrapText="1"/>
    </xf>
    <xf numFmtId="0" fontId="19" fillId="34" borderId="33" xfId="0" applyNumberFormat="1" applyFont="1" applyFill="1" applyBorder="1" applyAlignment="1">
      <alignment vertical="center" wrapText="1"/>
    </xf>
    <xf numFmtId="164" fontId="19" fillId="0" borderId="26" xfId="0" applyNumberFormat="1" applyFont="1" applyBorder="1" applyAlignment="1">
      <alignment vertical="center"/>
    </xf>
    <xf numFmtId="0" fontId="19" fillId="37" borderId="34" xfId="0" applyFont="1" applyFill="1" applyBorder="1" applyAlignment="1">
      <alignment horizontal="center" vertical="center" wrapText="1"/>
    </xf>
    <xf numFmtId="164" fontId="19" fillId="38" borderId="27" xfId="0" applyNumberFormat="1" applyFont="1" applyFill="1" applyBorder="1" applyAlignment="1">
      <alignment horizontal="center" vertical="top" wrapText="1"/>
    </xf>
    <xf numFmtId="164" fontId="19" fillId="0" borderId="25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left" wrapText="1"/>
    </xf>
    <xf numFmtId="164" fontId="25" fillId="0" borderId="0" xfId="0" applyNumberFormat="1" applyFont="1" applyAlignment="1">
      <alignment horizontal="left" vertical="center" wrapText="1"/>
    </xf>
    <xf numFmtId="164" fontId="23" fillId="0" borderId="0" xfId="0" applyNumberFormat="1" applyFont="1" applyAlignment="1">
      <alignment horizontal="left" wrapText="1"/>
    </xf>
    <xf numFmtId="0" fontId="26" fillId="35" borderId="16" xfId="0" applyFont="1" applyFill="1" applyBorder="1" applyAlignment="1">
      <alignment horizontal="center" vertical="center"/>
    </xf>
    <xf numFmtId="0" fontId="26" fillId="35" borderId="15" xfId="0" applyFont="1" applyFill="1" applyBorder="1" applyAlignment="1">
      <alignment horizontal="center" vertical="center"/>
    </xf>
    <xf numFmtId="0" fontId="28" fillId="0" borderId="25" xfId="0" applyFont="1" applyBorder="1"/>
  </cellXfs>
  <cellStyles count="56">
    <cellStyle name="20% - Accent1" xfId="19" builtinId="30" customBuiltin="1"/>
    <cellStyle name="20% - Accent1 2" xfId="44"/>
    <cellStyle name="20% - Accent2" xfId="23" builtinId="34" customBuiltin="1"/>
    <cellStyle name="20% - Accent2 2" xfId="46"/>
    <cellStyle name="20% - Accent3" xfId="27" builtinId="38" customBuiltin="1"/>
    <cellStyle name="20% - Accent3 2" xfId="48"/>
    <cellStyle name="20% - Accent4" xfId="31" builtinId="42" customBuiltin="1"/>
    <cellStyle name="20% - Accent4 2" xfId="50"/>
    <cellStyle name="20% - Accent5" xfId="35" builtinId="46" customBuiltin="1"/>
    <cellStyle name="20% - Accent5 2" xfId="52"/>
    <cellStyle name="20% - Accent6" xfId="39" builtinId="50" customBuiltin="1"/>
    <cellStyle name="20% - Accent6 2" xfId="54"/>
    <cellStyle name="40% - Accent1" xfId="20" builtinId="31" customBuiltin="1"/>
    <cellStyle name="40% - Accent1 2" xfId="45"/>
    <cellStyle name="40% - Accent2" xfId="24" builtinId="35" customBuiltin="1"/>
    <cellStyle name="40% - Accent2 2" xfId="47"/>
    <cellStyle name="40% - Accent3" xfId="28" builtinId="39" customBuiltin="1"/>
    <cellStyle name="40% - Accent3 2" xfId="49"/>
    <cellStyle name="40% - Accent4" xfId="32" builtinId="43" customBuiltin="1"/>
    <cellStyle name="40% - Accent4 2" xfId="51"/>
    <cellStyle name="40% - Accent5" xfId="36" builtinId="47" customBuiltin="1"/>
    <cellStyle name="40% - Accent5 2" xfId="53"/>
    <cellStyle name="40% - Accent6" xfId="40" builtinId="51" customBuiltin="1"/>
    <cellStyle name="40% - Accent6 2" xfId="5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70909</xdr:colOff>
      <xdr:row>2</xdr:row>
      <xdr:rowOff>185209</xdr:rowOff>
    </xdr:from>
    <xdr:to>
      <xdr:col>1</xdr:col>
      <xdr:colOff>741809</xdr:colOff>
      <xdr:row>3</xdr:row>
      <xdr:rowOff>7354</xdr:rowOff>
    </xdr:to>
    <xdr:pic>
      <xdr:nvPicPr>
        <xdr:cNvPr id="11" name="Picture 10" descr="image01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059" y="1061509"/>
          <a:ext cx="670900" cy="4603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200025</xdr:rowOff>
    </xdr:from>
    <xdr:to>
      <xdr:col>2</xdr:col>
      <xdr:colOff>20109</xdr:colOff>
      <xdr:row>2</xdr:row>
      <xdr:rowOff>66675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7538025"/>
          <a:ext cx="2201334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topLeftCell="A4" zoomScale="90" zoomScaleNormal="90" workbookViewId="0">
      <selection activeCell="E27" sqref="E27"/>
    </sheetView>
  </sheetViews>
  <sheetFormatPr defaultRowHeight="12.75" x14ac:dyDescent="0.2"/>
  <cols>
    <col min="1" max="1" width="6.5703125" style="1" customWidth="1"/>
    <col min="2" max="2" width="31.85546875" style="1" customWidth="1"/>
    <col min="3" max="3" width="12" style="1" customWidth="1"/>
    <col min="4" max="4" width="14.7109375" style="1" customWidth="1"/>
    <col min="5" max="5" width="13.140625" style="1" customWidth="1"/>
    <col min="6" max="8" width="12" style="1" customWidth="1"/>
    <col min="9" max="9" width="13.42578125" style="1" customWidth="1"/>
    <col min="10" max="15" width="12" style="1" customWidth="1"/>
    <col min="16" max="16" width="14" style="1" customWidth="1"/>
    <col min="17" max="16384" width="9.140625" style="1"/>
  </cols>
  <sheetData>
    <row r="1" spans="1:16" ht="18.75" customHeight="1" x14ac:dyDescent="0.2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50.25" customHeight="1" x14ac:dyDescent="0.2"/>
    <row r="3" spans="1:16" ht="50.25" customHeight="1" x14ac:dyDescent="0.2"/>
    <row r="4" spans="1:16" ht="19.5" customHeight="1" x14ac:dyDescent="0.2"/>
    <row r="5" spans="1:16" s="7" customFormat="1" x14ac:dyDescent="0.2">
      <c r="A5" s="6"/>
      <c r="B5" s="59" t="s">
        <v>23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"/>
    </row>
    <row r="6" spans="1:16" s="7" customFormat="1" ht="12.75" customHeight="1" x14ac:dyDescent="0.2">
      <c r="A6" s="6"/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1"/>
      <c r="L6" s="8"/>
      <c r="M6" s="8"/>
      <c r="N6" s="6"/>
    </row>
    <row r="7" spans="1:16" x14ac:dyDescent="0.2">
      <c r="B7" s="45"/>
      <c r="C7" s="46" t="s">
        <v>0</v>
      </c>
      <c r="D7" s="47" t="s">
        <v>3</v>
      </c>
      <c r="E7" s="47" t="s">
        <v>44</v>
      </c>
      <c r="F7" s="47" t="s">
        <v>1</v>
      </c>
      <c r="G7" s="47" t="s">
        <v>45</v>
      </c>
      <c r="H7" s="34" t="s">
        <v>9</v>
      </c>
      <c r="I7" s="34" t="s">
        <v>7</v>
      </c>
      <c r="J7" s="48" t="s">
        <v>8</v>
      </c>
      <c r="K7" s="49" t="s">
        <v>3</v>
      </c>
      <c r="L7" s="47" t="s">
        <v>44</v>
      </c>
      <c r="M7" s="10"/>
      <c r="N7" s="10"/>
      <c r="O7" s="11"/>
      <c r="P7" s="5"/>
    </row>
    <row r="8" spans="1:16" x14ac:dyDescent="0.2">
      <c r="B8" s="38" t="s">
        <v>39</v>
      </c>
      <c r="C8" s="32" t="s">
        <v>50</v>
      </c>
      <c r="D8" s="44">
        <f>E8-2</f>
        <v>41388</v>
      </c>
      <c r="E8" s="44">
        <f>F8-5</f>
        <v>41390</v>
      </c>
      <c r="F8" s="44">
        <f>G8-1</f>
        <v>41395</v>
      </c>
      <c r="G8" s="44">
        <f>H8-1</f>
        <v>41396</v>
      </c>
      <c r="H8" s="44">
        <f>I8-1</f>
        <v>41397</v>
      </c>
      <c r="I8" s="44">
        <v>41398</v>
      </c>
      <c r="J8" s="44">
        <f>I8+3</f>
        <v>41401</v>
      </c>
      <c r="K8" s="44">
        <f>I8+5</f>
        <v>41403</v>
      </c>
      <c r="L8" s="44">
        <f>K8+2</f>
        <v>41405</v>
      </c>
      <c r="M8" s="10"/>
      <c r="N8" s="10"/>
      <c r="O8" s="11"/>
      <c r="P8" s="5"/>
    </row>
    <row r="9" spans="1:16" x14ac:dyDescent="0.2">
      <c r="B9" s="38" t="s">
        <v>51</v>
      </c>
      <c r="C9" s="32" t="s">
        <v>52</v>
      </c>
      <c r="D9" s="44">
        <f t="shared" ref="D9:D10" si="0">E9-2</f>
        <v>41395</v>
      </c>
      <c r="E9" s="44">
        <f t="shared" ref="E9:E10" si="1">F9-5</f>
        <v>41397</v>
      </c>
      <c r="F9" s="44">
        <f t="shared" ref="F9:F10" si="2">G9-1</f>
        <v>41402</v>
      </c>
      <c r="G9" s="44">
        <f t="shared" ref="G9:G10" si="3">H9-1</f>
        <v>41403</v>
      </c>
      <c r="H9" s="44">
        <f t="shared" ref="H9:H10" si="4">I9-1</f>
        <v>41404</v>
      </c>
      <c r="I9" s="44">
        <v>41405</v>
      </c>
      <c r="J9" s="44">
        <f>I9+3</f>
        <v>41408</v>
      </c>
      <c r="K9" s="44">
        <f>I9+4</f>
        <v>41409</v>
      </c>
      <c r="L9" s="44">
        <f t="shared" ref="L9:L10" si="5">K9+2</f>
        <v>41411</v>
      </c>
      <c r="M9" s="4"/>
      <c r="N9" s="4"/>
      <c r="O9" s="5"/>
    </row>
    <row r="10" spans="1:16" x14ac:dyDescent="0.2">
      <c r="B10" s="38" t="s">
        <v>39</v>
      </c>
      <c r="C10" s="32" t="s">
        <v>53</v>
      </c>
      <c r="D10" s="44">
        <f t="shared" si="0"/>
        <v>41402</v>
      </c>
      <c r="E10" s="44">
        <f t="shared" si="1"/>
        <v>41404</v>
      </c>
      <c r="F10" s="44">
        <f t="shared" si="2"/>
        <v>41409</v>
      </c>
      <c r="G10" s="44">
        <f t="shared" si="3"/>
        <v>41410</v>
      </c>
      <c r="H10" s="44">
        <f t="shared" si="4"/>
        <v>41411</v>
      </c>
      <c r="I10" s="44">
        <v>41412</v>
      </c>
      <c r="J10" s="44">
        <f>I10+3</f>
        <v>41415</v>
      </c>
      <c r="K10" s="44">
        <f>I10+4</f>
        <v>41416</v>
      </c>
      <c r="L10" s="44">
        <f t="shared" si="5"/>
        <v>41418</v>
      </c>
      <c r="M10" s="4"/>
      <c r="N10" s="4"/>
      <c r="O10" s="5"/>
    </row>
    <row r="11" spans="1:16" x14ac:dyDescent="0.2">
      <c r="B11" s="38" t="s">
        <v>51</v>
      </c>
      <c r="C11" s="32" t="s">
        <v>54</v>
      </c>
      <c r="D11" s="44">
        <f>I11-10</f>
        <v>41409</v>
      </c>
      <c r="E11" s="44">
        <f>I11-8</f>
        <v>41411</v>
      </c>
      <c r="F11" s="44">
        <f>I11-3</f>
        <v>41416</v>
      </c>
      <c r="G11" s="44">
        <f>I11-2</f>
        <v>41417</v>
      </c>
      <c r="H11" s="44">
        <f>I11-1</f>
        <v>41418</v>
      </c>
      <c r="I11" s="44">
        <v>41419</v>
      </c>
      <c r="J11" s="44">
        <f>I11+3</f>
        <v>41422</v>
      </c>
      <c r="K11" s="44">
        <f>I11+4</f>
        <v>41423</v>
      </c>
      <c r="L11" s="44">
        <f>I11+6</f>
        <v>41425</v>
      </c>
      <c r="M11" s="4"/>
      <c r="N11" s="4"/>
      <c r="O11" s="5"/>
    </row>
    <row r="12" spans="1:16" x14ac:dyDescent="0.2">
      <c r="B12" s="38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"/>
      <c r="N12" s="4"/>
      <c r="O12" s="5"/>
    </row>
    <row r="13" spans="1:16" ht="21" customHeight="1" x14ac:dyDescent="0.2">
      <c r="B13" s="59" t="s">
        <v>11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6" x14ac:dyDescent="0.2">
      <c r="B14" s="61" t="s">
        <v>16</v>
      </c>
      <c r="C14" s="61"/>
      <c r="D14" s="61"/>
      <c r="E14" s="61"/>
      <c r="F14" s="61"/>
      <c r="G14" s="61"/>
      <c r="H14" s="61"/>
      <c r="I14" s="61"/>
      <c r="J14" s="61"/>
      <c r="K14" s="61"/>
      <c r="L14" s="4"/>
      <c r="M14" s="4"/>
    </row>
    <row r="15" spans="1:16" x14ac:dyDescent="0.2">
      <c r="B15" s="50"/>
      <c r="C15" s="9" t="s">
        <v>0</v>
      </c>
      <c r="D15" s="47" t="s">
        <v>2</v>
      </c>
      <c r="E15" s="47" t="s">
        <v>14</v>
      </c>
      <c r="F15" s="47" t="s">
        <v>5</v>
      </c>
      <c r="G15" s="34" t="s">
        <v>3</v>
      </c>
      <c r="H15" s="48" t="s">
        <v>4</v>
      </c>
      <c r="I15" s="48" t="s">
        <v>38</v>
      </c>
      <c r="J15" s="48" t="s">
        <v>6</v>
      </c>
      <c r="K15" s="4"/>
      <c r="L15" s="4"/>
      <c r="M15" s="4"/>
    </row>
    <row r="16" spans="1:16" ht="14.25" x14ac:dyDescent="0.2">
      <c r="B16" s="64" t="s">
        <v>55</v>
      </c>
      <c r="C16" s="32" t="s">
        <v>56</v>
      </c>
      <c r="D16" s="51">
        <f>G16-8</f>
        <v>41395</v>
      </c>
      <c r="E16" s="51">
        <f>G16-7</f>
        <v>41396</v>
      </c>
      <c r="F16" s="51">
        <f>G16-2</f>
        <v>41401</v>
      </c>
      <c r="G16" s="51">
        <v>41403</v>
      </c>
      <c r="H16" s="51">
        <f>G16+1</f>
        <v>41404</v>
      </c>
      <c r="I16" s="51">
        <f>G16+6</f>
        <v>41409</v>
      </c>
      <c r="J16" s="51">
        <f>G16+8</f>
        <v>41411</v>
      </c>
      <c r="K16" s="4"/>
      <c r="L16" s="4"/>
      <c r="M16" s="4"/>
    </row>
    <row r="17" spans="2:14" ht="14.25" x14ac:dyDescent="0.2">
      <c r="B17" s="64" t="s">
        <v>48</v>
      </c>
      <c r="C17" s="32" t="s">
        <v>57</v>
      </c>
      <c r="D17" s="51">
        <f t="shared" ref="D17:D19" si="6">G17-8</f>
        <v>41403</v>
      </c>
      <c r="E17" s="51">
        <f t="shared" ref="E17:E19" si="7">G17-7</f>
        <v>41404</v>
      </c>
      <c r="F17" s="51">
        <f t="shared" ref="F17:F19" si="8">G17-2</f>
        <v>41409</v>
      </c>
      <c r="G17" s="51">
        <v>41411</v>
      </c>
      <c r="H17" s="51">
        <f t="shared" ref="H17:H19" si="9">G17+1</f>
        <v>41412</v>
      </c>
      <c r="I17" s="51">
        <f t="shared" ref="I17:I19" si="10">G17+6</f>
        <v>41417</v>
      </c>
      <c r="J17" s="51">
        <f t="shared" ref="J17:J19" si="11">G17+8</f>
        <v>41419</v>
      </c>
      <c r="K17" s="4"/>
      <c r="L17" s="4"/>
      <c r="M17" s="4"/>
    </row>
    <row r="18" spans="2:14" ht="14.25" x14ac:dyDescent="0.2">
      <c r="B18" s="64" t="s">
        <v>46</v>
      </c>
      <c r="C18" s="32" t="s">
        <v>58</v>
      </c>
      <c r="D18" s="51">
        <f t="shared" si="6"/>
        <v>41411</v>
      </c>
      <c r="E18" s="51">
        <f t="shared" si="7"/>
        <v>41412</v>
      </c>
      <c r="F18" s="51">
        <f t="shared" si="8"/>
        <v>41417</v>
      </c>
      <c r="G18" s="51">
        <v>41419</v>
      </c>
      <c r="H18" s="51">
        <f t="shared" si="9"/>
        <v>41420</v>
      </c>
      <c r="I18" s="51">
        <f t="shared" si="10"/>
        <v>41425</v>
      </c>
      <c r="J18" s="51">
        <f t="shared" si="11"/>
        <v>41427</v>
      </c>
    </row>
    <row r="19" spans="2:14" ht="14.25" x14ac:dyDescent="0.2">
      <c r="B19" s="64" t="s">
        <v>59</v>
      </c>
      <c r="C19" s="32" t="s">
        <v>60</v>
      </c>
      <c r="D19" s="51">
        <f t="shared" si="6"/>
        <v>41419</v>
      </c>
      <c r="E19" s="51">
        <f t="shared" si="7"/>
        <v>41420</v>
      </c>
      <c r="F19" s="51">
        <f t="shared" si="8"/>
        <v>41425</v>
      </c>
      <c r="G19" s="51">
        <v>41427</v>
      </c>
      <c r="H19" s="51">
        <f t="shared" si="9"/>
        <v>41428</v>
      </c>
      <c r="I19" s="51">
        <f t="shared" si="10"/>
        <v>41433</v>
      </c>
      <c r="J19" s="51">
        <f t="shared" si="11"/>
        <v>41435</v>
      </c>
    </row>
    <row r="20" spans="2:14" x14ac:dyDescent="0.2">
      <c r="B20" s="13"/>
      <c r="C20" s="31"/>
      <c r="D20" s="14"/>
      <c r="E20" s="14"/>
      <c r="F20" s="14"/>
      <c r="G20" s="14"/>
      <c r="H20" s="14"/>
      <c r="I20" s="14"/>
      <c r="J20" s="14"/>
    </row>
    <row r="21" spans="2:14" x14ac:dyDescent="0.2">
      <c r="B21" s="59" t="s">
        <v>13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2:14" x14ac:dyDescent="0.2">
      <c r="B22" s="61" t="s">
        <v>17</v>
      </c>
      <c r="C22" s="61"/>
      <c r="D22" s="61"/>
      <c r="E22" s="61"/>
      <c r="F22" s="12"/>
      <c r="G22" s="12"/>
      <c r="H22" s="12"/>
      <c r="I22" s="12"/>
      <c r="J22" s="12"/>
      <c r="K22" s="12"/>
      <c r="L22" s="12"/>
      <c r="M22" s="12"/>
    </row>
    <row r="23" spans="2:14" x14ac:dyDescent="0.2">
      <c r="B23" s="50"/>
      <c r="C23" s="9" t="s">
        <v>0</v>
      </c>
      <c r="D23" s="47" t="s">
        <v>18</v>
      </c>
      <c r="E23" s="47" t="s">
        <v>9</v>
      </c>
      <c r="F23" s="47" t="s">
        <v>19</v>
      </c>
      <c r="L23" s="10"/>
      <c r="M23" s="10"/>
    </row>
    <row r="24" spans="2:14" x14ac:dyDescent="0.2">
      <c r="B24" s="53" t="s">
        <v>62</v>
      </c>
      <c r="C24" s="32" t="s">
        <v>65</v>
      </c>
      <c r="D24" s="51">
        <f>F24-4</f>
        <v>41397</v>
      </c>
      <c r="E24" s="51">
        <f>F24-6</f>
        <v>41395</v>
      </c>
      <c r="F24" s="51">
        <v>41401</v>
      </c>
      <c r="H24" s="29"/>
      <c r="L24" s="10"/>
      <c r="M24" s="10"/>
    </row>
    <row r="25" spans="2:14" x14ac:dyDescent="0.2">
      <c r="B25" s="53" t="s">
        <v>61</v>
      </c>
      <c r="C25" s="52" t="s">
        <v>64</v>
      </c>
      <c r="D25" s="51">
        <f>F25-8</f>
        <v>41406</v>
      </c>
      <c r="E25" s="51">
        <f t="shared" ref="E25:E26" si="12">F25-6</f>
        <v>41408</v>
      </c>
      <c r="F25" s="51">
        <v>41414</v>
      </c>
      <c r="L25" s="4"/>
      <c r="M25" s="4"/>
    </row>
    <row r="26" spans="2:14" x14ac:dyDescent="0.2">
      <c r="B26" s="53" t="s">
        <v>47</v>
      </c>
      <c r="C26" s="32" t="s">
        <v>63</v>
      </c>
      <c r="D26" s="51">
        <v>41418</v>
      </c>
      <c r="E26" s="51">
        <v>41416</v>
      </c>
      <c r="F26" s="51">
        <v>41422</v>
      </c>
      <c r="L26" s="4"/>
      <c r="M26" s="4"/>
    </row>
    <row r="27" spans="2:14" x14ac:dyDescent="0.2">
      <c r="B27" s="29"/>
      <c r="C27" s="30"/>
      <c r="D27" s="14"/>
      <c r="E27" s="14"/>
      <c r="F27" s="14"/>
      <c r="L27" s="4"/>
      <c r="M27" s="4"/>
    </row>
    <row r="29" spans="2:14" x14ac:dyDescent="0.2">
      <c r="B29" s="59" t="s">
        <v>12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2:14" x14ac:dyDescent="0.2">
      <c r="B30" s="61" t="s">
        <v>22</v>
      </c>
      <c r="C30" s="61"/>
      <c r="D30" s="61"/>
      <c r="E30" s="61"/>
      <c r="F30" s="12"/>
      <c r="G30" s="12"/>
      <c r="H30" s="12"/>
      <c r="I30" s="12"/>
      <c r="J30" s="12"/>
      <c r="K30" s="12"/>
      <c r="L30" s="12"/>
      <c r="M30" s="12"/>
    </row>
    <row r="31" spans="2:14" x14ac:dyDescent="0.2">
      <c r="B31" s="33"/>
      <c r="C31" s="34" t="s">
        <v>0</v>
      </c>
      <c r="D31" s="35" t="s">
        <v>20</v>
      </c>
      <c r="E31" s="35" t="s">
        <v>9</v>
      </c>
      <c r="F31" s="35" t="s">
        <v>1</v>
      </c>
      <c r="G31" s="35" t="s">
        <v>18</v>
      </c>
      <c r="H31" s="35" t="s">
        <v>2</v>
      </c>
      <c r="I31" s="36" t="s">
        <v>41</v>
      </c>
      <c r="J31" s="36" t="s">
        <v>14</v>
      </c>
      <c r="K31" s="37" t="s">
        <v>21</v>
      </c>
      <c r="L31" s="35" t="s">
        <v>2</v>
      </c>
      <c r="M31" s="35" t="s">
        <v>42</v>
      </c>
    </row>
    <row r="32" spans="2:14" x14ac:dyDescent="0.2">
      <c r="B32" s="42" t="s">
        <v>40</v>
      </c>
      <c r="C32" s="39">
        <v>918</v>
      </c>
      <c r="D32" s="40">
        <f>E32-1</f>
        <v>41392</v>
      </c>
      <c r="E32" s="40">
        <f>F32-2</f>
        <v>41393</v>
      </c>
      <c r="F32" s="40">
        <f>G32-2</f>
        <v>41395</v>
      </c>
      <c r="G32" s="40">
        <v>41397</v>
      </c>
      <c r="H32" s="40">
        <f>G32+2</f>
        <v>41399</v>
      </c>
      <c r="I32" s="40">
        <f>H32+2</f>
        <v>41401</v>
      </c>
      <c r="J32" s="40">
        <f>I32+1</f>
        <v>41402</v>
      </c>
      <c r="K32" s="40">
        <f>J32+3</f>
        <v>41405</v>
      </c>
      <c r="L32" s="40">
        <f>K32+2</f>
        <v>41407</v>
      </c>
      <c r="M32" s="40">
        <f>L32+2</f>
        <v>41409</v>
      </c>
      <c r="N32" s="41"/>
    </row>
    <row r="33" spans="2:14" x14ac:dyDescent="0.2">
      <c r="B33" s="43" t="s">
        <v>49</v>
      </c>
      <c r="C33" s="39">
        <v>919</v>
      </c>
      <c r="D33" s="40">
        <f t="shared" ref="D33:D35" si="13">E33-1</f>
        <v>41397</v>
      </c>
      <c r="E33" s="40">
        <f t="shared" ref="E33:E35" si="14">F33-2</f>
        <v>41398</v>
      </c>
      <c r="F33" s="40">
        <f t="shared" ref="F33:F35" si="15">G33-2</f>
        <v>41400</v>
      </c>
      <c r="G33" s="40">
        <v>41402</v>
      </c>
      <c r="H33" s="40">
        <f t="shared" ref="H33:I35" si="16">G33+2</f>
        <v>41404</v>
      </c>
      <c r="I33" s="40">
        <f t="shared" si="16"/>
        <v>41406</v>
      </c>
      <c r="J33" s="40">
        <f t="shared" ref="J33:J35" si="17">I33+1</f>
        <v>41407</v>
      </c>
      <c r="K33" s="40">
        <f t="shared" ref="K33:K35" si="18">J33+3</f>
        <v>41410</v>
      </c>
      <c r="L33" s="40">
        <f t="shared" ref="L33:M35" si="19">K33+2</f>
        <v>41412</v>
      </c>
      <c r="M33" s="40">
        <f t="shared" si="19"/>
        <v>41414</v>
      </c>
      <c r="N33" s="41"/>
    </row>
    <row r="34" spans="2:14" x14ac:dyDescent="0.2">
      <c r="B34" s="54" t="s">
        <v>43</v>
      </c>
      <c r="C34" s="55">
        <v>920</v>
      </c>
      <c r="D34" s="40">
        <f t="shared" si="13"/>
        <v>41406</v>
      </c>
      <c r="E34" s="40">
        <f t="shared" si="14"/>
        <v>41407</v>
      </c>
      <c r="F34" s="40">
        <f t="shared" si="15"/>
        <v>41409</v>
      </c>
      <c r="G34" s="56">
        <v>41411</v>
      </c>
      <c r="H34" s="40">
        <f t="shared" si="16"/>
        <v>41413</v>
      </c>
      <c r="I34" s="40">
        <f t="shared" si="16"/>
        <v>41415</v>
      </c>
      <c r="J34" s="40">
        <f t="shared" si="17"/>
        <v>41416</v>
      </c>
      <c r="K34" s="40">
        <f t="shared" si="18"/>
        <v>41419</v>
      </c>
      <c r="L34" s="40">
        <f t="shared" si="19"/>
        <v>41421</v>
      </c>
      <c r="M34" s="40">
        <f t="shared" si="19"/>
        <v>41423</v>
      </c>
      <c r="N34" s="41"/>
    </row>
    <row r="35" spans="2:14" x14ac:dyDescent="0.2">
      <c r="B35" s="43"/>
      <c r="C35" s="58"/>
      <c r="D35" s="40"/>
      <c r="E35" s="40"/>
      <c r="F35" s="40"/>
      <c r="G35" s="57"/>
      <c r="H35" s="40"/>
      <c r="I35" s="40"/>
      <c r="J35" s="40"/>
      <c r="K35" s="40"/>
      <c r="L35" s="40"/>
      <c r="M35" s="40"/>
    </row>
    <row r="38" spans="2:14" x14ac:dyDescent="0.2">
      <c r="B38" s="60" t="s">
        <v>10</v>
      </c>
      <c r="C38" s="60"/>
      <c r="D38" s="60"/>
      <c r="E38" s="60"/>
    </row>
  </sheetData>
  <mergeCells count="9">
    <mergeCell ref="B13:M13"/>
    <mergeCell ref="B38:E38"/>
    <mergeCell ref="B5:M5"/>
    <mergeCell ref="B21:M21"/>
    <mergeCell ref="B6:K6"/>
    <mergeCell ref="B14:K14"/>
    <mergeCell ref="B22:E22"/>
    <mergeCell ref="B29:M29"/>
    <mergeCell ref="B30:E30"/>
  </mergeCells>
  <pageMargins left="0.26" right="0.22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3" sqref="B3:L5"/>
    </sheetView>
  </sheetViews>
  <sheetFormatPr defaultRowHeight="12.75" x14ac:dyDescent="0.2"/>
  <cols>
    <col min="2" max="12" width="11" bestFit="1" customWidth="1"/>
  </cols>
  <sheetData>
    <row r="1" spans="1:12" ht="13.5" thickBot="1" x14ac:dyDescent="0.25">
      <c r="A1" s="62" t="s">
        <v>24</v>
      </c>
      <c r="B1" s="22" t="s">
        <v>25</v>
      </c>
      <c r="C1" s="20" t="s">
        <v>26</v>
      </c>
      <c r="D1" s="20" t="s">
        <v>27</v>
      </c>
      <c r="E1" s="21" t="s">
        <v>28</v>
      </c>
      <c r="F1" s="20" t="s">
        <v>29</v>
      </c>
      <c r="G1" s="20" t="s">
        <v>30</v>
      </c>
      <c r="H1" s="20" t="s">
        <v>31</v>
      </c>
      <c r="I1" s="19" t="s">
        <v>32</v>
      </c>
      <c r="J1" s="19" t="s">
        <v>33</v>
      </c>
      <c r="K1" s="20" t="s">
        <v>29</v>
      </c>
      <c r="L1" s="20" t="s">
        <v>25</v>
      </c>
    </row>
    <row r="2" spans="1:12" ht="13.5" thickBot="1" x14ac:dyDescent="0.25">
      <c r="A2" s="63"/>
      <c r="B2" s="15" t="s">
        <v>34</v>
      </c>
      <c r="C2" s="15" t="s">
        <v>34</v>
      </c>
      <c r="D2" s="15" t="s">
        <v>34</v>
      </c>
      <c r="E2" s="16" t="s">
        <v>34</v>
      </c>
      <c r="F2" s="15" t="s">
        <v>34</v>
      </c>
      <c r="G2" s="15" t="s">
        <v>34</v>
      </c>
      <c r="H2" s="15" t="s">
        <v>34</v>
      </c>
      <c r="I2" s="15" t="s">
        <v>34</v>
      </c>
      <c r="J2" s="15" t="s">
        <v>34</v>
      </c>
      <c r="K2" s="17" t="s">
        <v>34</v>
      </c>
      <c r="L2" s="17" t="s">
        <v>34</v>
      </c>
    </row>
    <row r="3" spans="1:12" ht="13.5" thickBot="1" x14ac:dyDescent="0.25">
      <c r="A3" s="15" t="s">
        <v>35</v>
      </c>
      <c r="B3" s="23">
        <v>40938</v>
      </c>
      <c r="C3" s="24">
        <v>40937</v>
      </c>
      <c r="D3" s="23">
        <v>40939</v>
      </c>
      <c r="E3" s="23">
        <v>40941</v>
      </c>
      <c r="F3" s="23">
        <v>40945</v>
      </c>
      <c r="G3" s="23">
        <v>40946</v>
      </c>
      <c r="H3" s="23">
        <v>40948</v>
      </c>
      <c r="I3" s="23">
        <v>40950</v>
      </c>
      <c r="J3" s="25">
        <v>40951</v>
      </c>
      <c r="K3" s="25">
        <v>40953</v>
      </c>
      <c r="L3" s="25">
        <v>40956</v>
      </c>
    </row>
    <row r="4" spans="1:12" ht="13.5" thickBot="1" x14ac:dyDescent="0.25">
      <c r="A4" s="15" t="s">
        <v>36</v>
      </c>
      <c r="B4" s="24">
        <v>40945</v>
      </c>
      <c r="C4" s="23">
        <v>40946</v>
      </c>
      <c r="D4" s="23">
        <v>40947</v>
      </c>
      <c r="E4" s="23">
        <v>40948</v>
      </c>
      <c r="F4" s="23">
        <v>40951</v>
      </c>
      <c r="G4" s="23">
        <v>40953</v>
      </c>
      <c r="H4" s="23">
        <v>40955</v>
      </c>
      <c r="I4" s="23">
        <v>40957</v>
      </c>
      <c r="J4" s="25">
        <v>40959</v>
      </c>
      <c r="K4" s="25">
        <v>40960</v>
      </c>
      <c r="L4" s="25">
        <v>40963</v>
      </c>
    </row>
    <row r="5" spans="1:12" ht="13.5" thickBot="1" x14ac:dyDescent="0.25">
      <c r="A5" s="18" t="s">
        <v>37</v>
      </c>
      <c r="B5" s="26">
        <v>40956</v>
      </c>
      <c r="C5" s="27">
        <v>40956</v>
      </c>
      <c r="D5" s="27">
        <v>40957</v>
      </c>
      <c r="E5" s="27">
        <v>40959</v>
      </c>
      <c r="F5" s="27">
        <v>40962</v>
      </c>
      <c r="G5" s="27">
        <v>40964</v>
      </c>
      <c r="H5" s="27">
        <v>40965</v>
      </c>
      <c r="I5" s="27">
        <v>40968</v>
      </c>
      <c r="J5" s="28">
        <v>40969</v>
      </c>
      <c r="K5" s="28">
        <v>40970</v>
      </c>
      <c r="L5" s="28">
        <v>40973</v>
      </c>
    </row>
    <row r="6" spans="1:12" ht="13.5" thickTop="1" x14ac:dyDescent="0.2"/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TULUNAY</dc:creator>
  <cp:lastModifiedBy>Izmir Tarros Stajyer</cp:lastModifiedBy>
  <cp:lastPrinted>2012-02-09T13:39:04Z</cp:lastPrinted>
  <dcterms:created xsi:type="dcterms:W3CDTF">2012-01-03T15:02:03Z</dcterms:created>
  <dcterms:modified xsi:type="dcterms:W3CDTF">2013-04-24T11:50:59Z</dcterms:modified>
</cp:coreProperties>
</file>