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0" yWindow="0" windowWidth="12120" windowHeight="6270"/>
  </bookViews>
  <sheets>
    <sheet name="TR" sheetId="1" r:id="rId1"/>
    <sheet name="Sheet1" sheetId="2" r:id="rId2"/>
  </sheets>
  <calcPr calcId="145621"/>
</workbook>
</file>

<file path=xl/calcChain.xml><?xml version="1.0" encoding="utf-8"?>
<calcChain xmlns="http://schemas.openxmlformats.org/spreadsheetml/2006/main">
  <c r="E25" i="1" l="1"/>
  <c r="D25" i="1"/>
  <c r="E24" i="1"/>
  <c r="D24" i="1"/>
  <c r="H34" i="1"/>
  <c r="I34" i="1" s="1"/>
  <c r="J34" i="1" s="1"/>
  <c r="K34" i="1" s="1"/>
  <c r="L34" i="1" s="1"/>
  <c r="M34" i="1" s="1"/>
  <c r="F34" i="1"/>
  <c r="E34" i="1"/>
  <c r="D34" i="1"/>
  <c r="H33" i="1"/>
  <c r="I33" i="1" s="1"/>
  <c r="J33" i="1" s="1"/>
  <c r="K33" i="1" s="1"/>
  <c r="L33" i="1" s="1"/>
  <c r="M33" i="1" s="1"/>
  <c r="F33" i="1"/>
  <c r="E33" i="1" s="1"/>
  <c r="D33" i="1" s="1"/>
  <c r="H32" i="1"/>
  <c r="I32" i="1" s="1"/>
  <c r="J32" i="1" s="1"/>
  <c r="K32" i="1" s="1"/>
  <c r="L32" i="1" s="1"/>
  <c r="M32" i="1" s="1"/>
  <c r="F32" i="1"/>
  <c r="E32" i="1"/>
  <c r="D32" i="1"/>
  <c r="J19" i="1"/>
  <c r="I19" i="1"/>
  <c r="H19" i="1"/>
  <c r="F19" i="1"/>
  <c r="E19" i="1"/>
  <c r="D19" i="1"/>
  <c r="J18" i="1"/>
  <c r="I18" i="1"/>
  <c r="H18" i="1"/>
  <c r="F18" i="1"/>
  <c r="E18" i="1"/>
  <c r="D18" i="1"/>
  <c r="J17" i="1"/>
  <c r="I17" i="1"/>
  <c r="H17" i="1"/>
  <c r="F17" i="1"/>
  <c r="E17" i="1"/>
  <c r="D17" i="1"/>
  <c r="J16" i="1"/>
  <c r="I16" i="1"/>
  <c r="H16" i="1"/>
  <c r="F16" i="1"/>
  <c r="E16" i="1"/>
  <c r="D16" i="1"/>
  <c r="L11" i="1"/>
  <c r="K11" i="1"/>
  <c r="J11" i="1"/>
  <c r="H11" i="1"/>
  <c r="G11" i="1"/>
  <c r="F11" i="1"/>
  <c r="E11" i="1"/>
  <c r="D11" i="1"/>
  <c r="K10" i="1"/>
  <c r="L10" i="1" s="1"/>
  <c r="J10" i="1"/>
  <c r="H10" i="1"/>
  <c r="G10" i="1"/>
  <c r="F10" i="1" s="1"/>
  <c r="E10" i="1" s="1"/>
  <c r="D10" i="1" s="1"/>
  <c r="K9" i="1"/>
  <c r="L9" i="1" s="1"/>
  <c r="J9" i="1"/>
  <c r="H9" i="1"/>
  <c r="G9" i="1"/>
  <c r="F9" i="1"/>
  <c r="E9" i="1" s="1"/>
  <c r="D9" i="1" s="1"/>
  <c r="L8" i="1"/>
  <c r="K8" i="1"/>
  <c r="J8" i="1"/>
  <c r="H8" i="1"/>
  <c r="G8" i="1" s="1"/>
  <c r="F8" i="1" s="1"/>
  <c r="E8" i="1" s="1"/>
  <c r="D8" i="1" s="1"/>
</calcChain>
</file>

<file path=xl/sharedStrings.xml><?xml version="1.0" encoding="utf-8"?>
<sst xmlns="http://schemas.openxmlformats.org/spreadsheetml/2006/main" count="93" uniqueCount="65">
  <si>
    <t>Gemlik</t>
  </si>
  <si>
    <t>Mersin</t>
  </si>
  <si>
    <t>La Spezia</t>
  </si>
  <si>
    <t>Genoa</t>
  </si>
  <si>
    <t>Napoli</t>
  </si>
  <si>
    <t>Setubal</t>
  </si>
  <si>
    <t>Izmir</t>
  </si>
  <si>
    <t xml:space="preserve">Salerno    </t>
  </si>
  <si>
    <t>Alexandria</t>
  </si>
  <si>
    <t>İzmir</t>
  </si>
  <si>
    <t>Sousse</t>
  </si>
  <si>
    <t>Evyap(Gebze)</t>
  </si>
  <si>
    <t>Beirut</t>
  </si>
  <si>
    <t>vsl &amp; voy</t>
  </si>
  <si>
    <t>EVY</t>
  </si>
  <si>
    <t>GIK</t>
  </si>
  <si>
    <t>IST</t>
  </si>
  <si>
    <t>IZM</t>
  </si>
  <si>
    <t>MRI</t>
  </si>
  <si>
    <t>DAM</t>
  </si>
  <si>
    <t>ALE</t>
  </si>
  <si>
    <t>BEI</t>
  </si>
  <si>
    <t>LTK</t>
  </si>
  <si>
    <t>e.t.a.</t>
  </si>
  <si>
    <t>NEV 12 903</t>
  </si>
  <si>
    <t>TIM 12 904</t>
  </si>
  <si>
    <t>NEV 12 905</t>
  </si>
  <si>
    <t>Casablanca</t>
  </si>
  <si>
    <t>VENTO DI BORA</t>
  </si>
  <si>
    <t>NEVZAT KALKAVAN</t>
  </si>
  <si>
    <t>A- ITALY-TURKEY EXPRESS</t>
  </si>
  <si>
    <t>Direct Italy Service, With transshipment to Switzerland, Germany, Sicily, Sardinia, Libia, Alger, Tunisia, Morocco, Portugal</t>
  </si>
  <si>
    <t>Voyage No</t>
  </si>
  <si>
    <t>Yilport(Gebze)</t>
  </si>
  <si>
    <t>Ambarli</t>
  </si>
  <si>
    <t>Direct Italy, Morocco, Portugal Service. With transshipment to Switzerland, Germany, Sicily, Sardinia, Libia, Alger, Tunisia</t>
  </si>
  <si>
    <t>Tunisia</t>
  </si>
  <si>
    <t>B- GREAT PENDULUM SERVICE</t>
  </si>
  <si>
    <t xml:space="preserve">C- NORTH AFRICA SERVICE </t>
  </si>
  <si>
    <t xml:space="preserve">D- TURKEY - LEVANT SERVICE </t>
  </si>
  <si>
    <t>Direct Service to Egypt, Syria, Lebanon</t>
  </si>
  <si>
    <t>Vessel names and dates may be changed without notification.</t>
  </si>
  <si>
    <t>VENTO DI NORTADA</t>
  </si>
  <si>
    <t>HILDE A</t>
  </si>
  <si>
    <t>Port Said</t>
  </si>
  <si>
    <t>Pireaus</t>
  </si>
  <si>
    <t>IBN SINA</t>
  </si>
  <si>
    <t>MATILDE A</t>
  </si>
  <si>
    <t>SANTIAGO</t>
  </si>
  <si>
    <t>516</t>
  </si>
  <si>
    <t xml:space="preserve">DANIEL A </t>
  </si>
  <si>
    <t>517</t>
  </si>
  <si>
    <t>518</t>
  </si>
  <si>
    <t>519</t>
  </si>
  <si>
    <t xml:space="preserve">MAG </t>
  </si>
  <si>
    <t>13 612</t>
  </si>
  <si>
    <t xml:space="preserve"> 13 613</t>
  </si>
  <si>
    <t>13 614</t>
  </si>
  <si>
    <t xml:space="preserve">VDT </t>
  </si>
  <si>
    <t>13 615</t>
  </si>
  <si>
    <t>AURETTE A</t>
  </si>
  <si>
    <t>ROSALINE A</t>
  </si>
  <si>
    <t>NAS10W13</t>
  </si>
  <si>
    <t>NAS09W13</t>
  </si>
  <si>
    <t>NAS11W13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</si>
</sst>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/m"/>
  </numFmts>
  <fonts count="27" x14ac:knownFonts="1">
    <font>
      <sz val="10"/>
      <name val="Arial"/>
      <charset val="162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FF0000"/>
      <name val="Arial"/>
      <family val="2"/>
      <charset val="162"/>
    </font>
    <font>
      <b/>
      <sz val="10"/>
      <color rgb="FF000000"/>
      <name val="Arial"/>
      <family val="2"/>
      <charset val="162"/>
    </font>
    <font>
      <i/>
      <sz val="10"/>
      <color rgb="FF538ED5"/>
      <name val="Arial"/>
      <family val="2"/>
      <charset val="162"/>
    </font>
    <font>
      <sz val="10"/>
      <color rgb="FFFFFFFF"/>
      <name val="Arial"/>
      <family val="2"/>
      <charset val="162"/>
    </font>
    <font>
      <b/>
      <sz val="10"/>
      <color rgb="FF000000"/>
      <name val="Consolas"/>
      <family val="3"/>
      <charset val="162"/>
    </font>
    <font>
      <b/>
      <sz val="10"/>
      <color rgb="FFFF0000"/>
      <name val="Consolas"/>
      <family val="3"/>
      <charset val="162"/>
    </font>
    <font>
      <sz val="11"/>
      <color rgb="FF000000"/>
      <name val="Arial"/>
      <family val="2"/>
      <charset val="16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66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969696"/>
      </right>
      <top style="thin">
        <color rgb="FF969696"/>
      </top>
      <bottom/>
      <diagonal/>
    </border>
    <border>
      <left/>
      <right style="thin">
        <color rgb="FF969696"/>
      </right>
      <top/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double">
        <color indexed="64"/>
      </left>
      <right style="medium">
        <color indexed="64"/>
      </right>
      <top/>
      <bottom style="medium">
        <color rgb="FF000000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969696"/>
      </left>
      <right/>
      <top/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969696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7">
    <xf numFmtId="0" fontId="0" fillId="0" borderId="0" xfId="0" applyFont="1"/>
    <xf numFmtId="164" fontId="18" fillId="0" borderId="0" xfId="0" applyNumberFormat="1" applyFont="1" applyAlignment="1">
      <alignment vertical="center"/>
    </xf>
    <xf numFmtId="0" fontId="18" fillId="0" borderId="0" xfId="0" applyNumberFormat="1" applyFont="1" applyAlignment="1">
      <alignment vertical="center" wrapText="1"/>
    </xf>
    <xf numFmtId="0" fontId="19" fillId="0" borderId="0" xfId="0" applyNumberFormat="1" applyFont="1" applyAlignment="1">
      <alignment horizontal="center" vertical="center" wrapText="1"/>
    </xf>
    <xf numFmtId="164" fontId="18" fillId="0" borderId="0" xfId="0" applyNumberFormat="1" applyFont="1" applyAlignment="1">
      <alignment horizontal="center" vertical="center" wrapText="1"/>
    </xf>
    <xf numFmtId="164" fontId="20" fillId="0" borderId="0" xfId="0" applyNumberFormat="1" applyFont="1" applyAlignment="1">
      <alignment vertical="center"/>
    </xf>
    <xf numFmtId="164" fontId="18" fillId="0" borderId="0" xfId="0" applyNumberFormat="1" applyFont="1" applyAlignment="1">
      <alignment horizontal="left"/>
    </xf>
    <xf numFmtId="164" fontId="18" fillId="0" borderId="0" xfId="0" applyNumberFormat="1" applyFont="1" applyAlignment="1">
      <alignment horizontal="left" vertical="center"/>
    </xf>
    <xf numFmtId="164" fontId="23" fillId="33" borderId="10" xfId="0" applyNumberFormat="1" applyFont="1" applyFill="1" applyBorder="1" applyAlignment="1">
      <alignment horizontal="center" vertical="top" wrapText="1"/>
    </xf>
    <xf numFmtId="164" fontId="23" fillId="33" borderId="11" xfId="0" applyNumberFormat="1" applyFont="1" applyFill="1" applyBorder="1" applyAlignment="1">
      <alignment horizontal="center" vertical="top" wrapText="1"/>
    </xf>
    <xf numFmtId="164" fontId="23" fillId="33" borderId="12" xfId="0" applyNumberFormat="1" applyFont="1" applyFill="1" applyBorder="1" applyAlignment="1">
      <alignment horizontal="center" vertical="top" wrapText="1"/>
    </xf>
    <xf numFmtId="164" fontId="23" fillId="33" borderId="13" xfId="0" applyNumberFormat="1" applyFont="1" applyFill="1" applyBorder="1" applyAlignment="1">
      <alignment horizontal="center" vertical="top" wrapText="1"/>
    </xf>
    <xf numFmtId="164" fontId="23" fillId="33" borderId="14" xfId="0" applyNumberFormat="1" applyFont="1" applyFill="1" applyBorder="1" applyAlignment="1">
      <alignment horizontal="center" vertical="top" wrapText="1"/>
    </xf>
    <xf numFmtId="164" fontId="23" fillId="33" borderId="15" xfId="0" applyNumberFormat="1" applyFont="1" applyFill="1" applyBorder="1" applyAlignment="1">
      <alignment horizontal="center" vertical="top" wrapText="1"/>
    </xf>
    <xf numFmtId="164" fontId="23" fillId="0" borderId="0" xfId="0" applyNumberFormat="1" applyFont="1" applyAlignment="1">
      <alignment horizontal="center" vertical="center" wrapText="1"/>
    </xf>
    <xf numFmtId="164" fontId="20" fillId="0" borderId="0" xfId="0" applyNumberFormat="1" applyFont="1" applyAlignment="1">
      <alignment horizontal="center" vertical="center" wrapText="1"/>
    </xf>
    <xf numFmtId="164" fontId="18" fillId="34" borderId="12" xfId="0" applyNumberFormat="1" applyFont="1" applyFill="1" applyBorder="1" applyAlignment="1">
      <alignment horizontal="center" vertical="top" wrapText="1"/>
    </xf>
    <xf numFmtId="164" fontId="21" fillId="0" borderId="0" xfId="0" applyNumberFormat="1" applyFont="1" applyAlignment="1">
      <alignment horizontal="left" wrapText="1"/>
    </xf>
    <xf numFmtId="164" fontId="18" fillId="34" borderId="0" xfId="0" applyNumberFormat="1" applyFont="1" applyFill="1" applyBorder="1" applyAlignment="1">
      <alignment horizontal="center" vertical="top" wrapText="1"/>
    </xf>
    <xf numFmtId="0" fontId="24" fillId="35" borderId="18" xfId="0" applyFont="1" applyFill="1" applyBorder="1" applyAlignment="1">
      <alignment horizontal="center" vertical="center"/>
    </xf>
    <xf numFmtId="0" fontId="24" fillId="35" borderId="19" xfId="0" applyFont="1" applyFill="1" applyBorder="1" applyAlignment="1">
      <alignment horizontal="center" vertical="center"/>
    </xf>
    <xf numFmtId="0" fontId="24" fillId="35" borderId="20" xfId="0" applyFont="1" applyFill="1" applyBorder="1" applyAlignment="1">
      <alignment horizontal="center" vertical="center"/>
    </xf>
    <xf numFmtId="0" fontId="24" fillId="35" borderId="21" xfId="0" applyFont="1" applyFill="1" applyBorder="1" applyAlignment="1">
      <alignment horizontal="center" vertical="center"/>
    </xf>
    <xf numFmtId="0" fontId="24" fillId="35" borderId="23" xfId="0" applyFont="1" applyFill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35" borderId="24" xfId="0" applyFont="1" applyFill="1" applyBorder="1" applyAlignment="1">
      <alignment horizontal="center" vertical="center"/>
    </xf>
    <xf numFmtId="0" fontId="24" fillId="0" borderId="22" xfId="0" applyFont="1" applyBorder="1" applyAlignment="1">
      <alignment horizontal="center" vertical="center"/>
    </xf>
    <xf numFmtId="14" fontId="24" fillId="35" borderId="18" xfId="0" applyNumberFormat="1" applyFont="1" applyFill="1" applyBorder="1" applyAlignment="1">
      <alignment horizontal="center" vertical="center"/>
    </xf>
    <xf numFmtId="14" fontId="25" fillId="35" borderId="18" xfId="0" applyNumberFormat="1" applyFont="1" applyFill="1" applyBorder="1" applyAlignment="1">
      <alignment horizontal="center" vertical="center"/>
    </xf>
    <xf numFmtId="14" fontId="24" fillId="0" borderId="18" xfId="0" applyNumberFormat="1" applyFont="1" applyBorder="1" applyAlignment="1">
      <alignment horizontal="center" vertical="center"/>
    </xf>
    <xf numFmtId="14" fontId="25" fillId="35" borderId="21" xfId="0" applyNumberFormat="1" applyFont="1" applyFill="1" applyBorder="1" applyAlignment="1">
      <alignment horizontal="center" vertical="center"/>
    </xf>
    <xf numFmtId="14" fontId="24" fillId="35" borderId="21" xfId="0" applyNumberFormat="1" applyFont="1" applyFill="1" applyBorder="1" applyAlignment="1">
      <alignment horizontal="center" vertical="center"/>
    </xf>
    <xf numFmtId="14" fontId="24" fillId="0" borderId="21" xfId="0" applyNumberFormat="1" applyFont="1" applyBorder="1" applyAlignment="1">
      <alignment horizontal="center" vertical="center"/>
    </xf>
    <xf numFmtId="164" fontId="23" fillId="33" borderId="26" xfId="0" applyNumberFormat="1" applyFont="1" applyFill="1" applyBorder="1" applyAlignment="1">
      <alignment horizontal="center" vertical="top" wrapText="1"/>
    </xf>
    <xf numFmtId="0" fontId="18" fillId="36" borderId="0" xfId="0" applyFont="1" applyFill="1" applyBorder="1" applyAlignment="1">
      <alignment vertical="center" wrapText="1"/>
    </xf>
    <xf numFmtId="0" fontId="18" fillId="34" borderId="27" xfId="0" applyNumberFormat="1" applyFont="1" applyFill="1" applyBorder="1" applyAlignment="1">
      <alignment vertical="center" wrapText="1"/>
    </xf>
    <xf numFmtId="164" fontId="21" fillId="0" borderId="0" xfId="0" applyNumberFormat="1" applyFont="1" applyAlignment="1">
      <alignment horizontal="left" wrapText="1"/>
    </xf>
    <xf numFmtId="0" fontId="18" fillId="36" borderId="0" xfId="0" applyFont="1" applyFill="1" applyBorder="1" applyAlignment="1">
      <alignment horizontal="center" vertical="center" wrapText="1"/>
    </xf>
    <xf numFmtId="0" fontId="18" fillId="36" borderId="28" xfId="0" applyFont="1" applyFill="1" applyBorder="1" applyAlignment="1">
      <alignment vertical="center" wrapText="1"/>
    </xf>
    <xf numFmtId="164" fontId="23" fillId="33" borderId="29" xfId="0" applyNumberFormat="1" applyFont="1" applyFill="1" applyBorder="1" applyAlignment="1">
      <alignment horizontal="center" vertical="top" wrapText="1"/>
    </xf>
    <xf numFmtId="49" fontId="18" fillId="34" borderId="28" xfId="0" applyNumberFormat="1" applyFont="1" applyFill="1" applyBorder="1" applyAlignment="1">
      <alignment horizontal="center" vertical="top" wrapText="1"/>
    </xf>
    <xf numFmtId="49" fontId="18" fillId="34" borderId="30" xfId="0" applyNumberFormat="1" applyFont="1" applyFill="1" applyBorder="1" applyAlignment="1">
      <alignment horizontal="center" vertical="top" wrapText="1"/>
    </xf>
    <xf numFmtId="0" fontId="18" fillId="37" borderId="25" xfId="0" applyFont="1" applyFill="1" applyBorder="1" applyAlignment="1">
      <alignment horizontal="center" vertical="center" wrapText="1"/>
    </xf>
    <xf numFmtId="164" fontId="18" fillId="38" borderId="12" xfId="0" applyNumberFormat="1" applyFont="1" applyFill="1" applyBorder="1" applyAlignment="1">
      <alignment horizontal="center" vertical="top" wrapText="1"/>
    </xf>
    <xf numFmtId="164" fontId="18" fillId="34" borderId="28" xfId="0" applyNumberFormat="1" applyFont="1" applyFill="1" applyBorder="1" applyAlignment="1">
      <alignment horizontal="center" vertical="top" wrapText="1"/>
    </xf>
    <xf numFmtId="0" fontId="18" fillId="38" borderId="28" xfId="0" applyNumberFormat="1" applyFont="1" applyFill="1" applyBorder="1" applyAlignment="1">
      <alignment vertical="center" wrapText="1"/>
    </xf>
    <xf numFmtId="164" fontId="18" fillId="0" borderId="28" xfId="0" applyNumberFormat="1" applyFont="1" applyBorder="1" applyAlignment="1">
      <alignment vertical="center"/>
    </xf>
    <xf numFmtId="164" fontId="18" fillId="0" borderId="31" xfId="0" applyNumberFormat="1" applyFont="1" applyBorder="1" applyAlignment="1">
      <alignment vertical="center"/>
    </xf>
    <xf numFmtId="0" fontId="18" fillId="37" borderId="32" xfId="0" applyFont="1" applyFill="1" applyBorder="1" applyAlignment="1">
      <alignment horizontal="center" vertical="center" wrapText="1"/>
    </xf>
    <xf numFmtId="164" fontId="18" fillId="38" borderId="29" xfId="0" applyNumberFormat="1" applyFont="1" applyFill="1" applyBorder="1" applyAlignment="1">
      <alignment horizontal="center" vertical="top" wrapText="1"/>
    </xf>
    <xf numFmtId="0" fontId="18" fillId="0" borderId="28" xfId="0" applyNumberFormat="1" applyFont="1" applyBorder="1" applyAlignment="1">
      <alignment horizontal="center" vertical="center"/>
    </xf>
    <xf numFmtId="164" fontId="18" fillId="0" borderId="28" xfId="0" applyNumberFormat="1" applyFont="1" applyBorder="1" applyAlignment="1">
      <alignment horizontal="center" vertical="center"/>
    </xf>
    <xf numFmtId="164" fontId="21" fillId="0" borderId="0" xfId="0" applyNumberFormat="1" applyFont="1" applyAlignment="1">
      <alignment horizontal="left" wrapText="1"/>
    </xf>
    <xf numFmtId="164" fontId="22" fillId="0" borderId="0" xfId="0" applyNumberFormat="1" applyFont="1" applyAlignment="1">
      <alignment horizontal="left" wrapText="1"/>
    </xf>
    <xf numFmtId="0" fontId="24" fillId="35" borderId="17" xfId="0" applyFont="1" applyFill="1" applyBorder="1" applyAlignment="1">
      <alignment horizontal="center" vertical="center"/>
    </xf>
    <xf numFmtId="0" fontId="24" fillId="35" borderId="16" xfId="0" applyFont="1" applyFill="1" applyBorder="1" applyAlignment="1">
      <alignment horizontal="center" vertical="center"/>
    </xf>
    <xf numFmtId="0" fontId="26" fillId="0" borderId="28" xfId="0" applyFont="1" applyBorder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70909</xdr:colOff>
      <xdr:row>2</xdr:row>
      <xdr:rowOff>185209</xdr:rowOff>
    </xdr:from>
    <xdr:to>
      <xdr:col>1</xdr:col>
      <xdr:colOff>741809</xdr:colOff>
      <xdr:row>3</xdr:row>
      <xdr:rowOff>7354</xdr:rowOff>
    </xdr:to>
    <xdr:pic>
      <xdr:nvPicPr>
        <xdr:cNvPr id="11" name="Picture 10" descr="image011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9059" y="1061509"/>
          <a:ext cx="670900" cy="46032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381000</xdr:colOff>
      <xdr:row>0</xdr:row>
      <xdr:rowOff>200025</xdr:rowOff>
    </xdr:from>
    <xdr:to>
      <xdr:col>2</xdr:col>
      <xdr:colOff>20109</xdr:colOff>
      <xdr:row>2</xdr:row>
      <xdr:rowOff>66675</xdr:rowOff>
    </xdr:to>
    <xdr:pic>
      <xdr:nvPicPr>
        <xdr:cNvPr id="15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7538025"/>
          <a:ext cx="2201334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showGridLines="0" tabSelected="1" topLeftCell="A4" zoomScale="80" zoomScaleNormal="80" workbookViewId="0">
      <selection activeCell="E27" sqref="E27"/>
    </sheetView>
  </sheetViews>
  <sheetFormatPr defaultRowHeight="12.75" x14ac:dyDescent="0.2"/>
  <cols>
    <col min="1" max="1" width="6.5703125" style="1" customWidth="1"/>
    <col min="2" max="2" width="31.85546875" style="1" customWidth="1"/>
    <col min="3" max="6" width="12" style="1" customWidth="1"/>
    <col min="7" max="7" width="14.7109375" style="1" customWidth="1"/>
    <col min="8" max="8" width="13.140625" style="1" customWidth="1"/>
    <col min="9" max="11" width="12" style="1" customWidth="1"/>
    <col min="12" max="12" width="13.42578125" style="1" customWidth="1"/>
    <col min="13" max="16" width="12" style="1" customWidth="1"/>
    <col min="17" max="17" width="14" style="1" customWidth="1"/>
    <col min="18" max="16384" width="9.140625" style="1"/>
  </cols>
  <sheetData>
    <row r="1" spans="1:16" ht="18.75" customHeight="1" x14ac:dyDescent="0.2">
      <c r="B1" s="2"/>
      <c r="C1" s="3"/>
      <c r="D1" s="3"/>
      <c r="E1" s="3"/>
      <c r="F1" s="3"/>
      <c r="G1" s="4"/>
      <c r="H1" s="4"/>
      <c r="I1" s="4"/>
      <c r="J1" s="4"/>
      <c r="K1" s="4"/>
      <c r="L1" s="4"/>
      <c r="M1" s="4"/>
      <c r="N1" s="4"/>
    </row>
    <row r="2" spans="1:16" ht="50.25" customHeight="1" x14ac:dyDescent="0.2"/>
    <row r="3" spans="1:16" ht="50.25" customHeight="1" x14ac:dyDescent="0.2"/>
    <row r="4" spans="1:16" ht="19.5" customHeight="1" x14ac:dyDescent="0.2"/>
    <row r="5" spans="1:16" s="7" customFormat="1" x14ac:dyDescent="0.2">
      <c r="A5" s="6"/>
      <c r="B5" s="52" t="s">
        <v>30</v>
      </c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6"/>
    </row>
    <row r="6" spans="1:16" s="7" customFormat="1" ht="12.75" customHeight="1" x14ac:dyDescent="0.2">
      <c r="A6" s="6"/>
      <c r="B6" s="53" t="s">
        <v>31</v>
      </c>
      <c r="C6" s="53"/>
      <c r="D6" s="53"/>
      <c r="E6" s="53"/>
      <c r="F6" s="53"/>
      <c r="G6" s="53"/>
      <c r="H6" s="53"/>
      <c r="I6" s="53"/>
      <c r="J6" s="53"/>
      <c r="K6" s="53"/>
      <c r="L6" s="53"/>
      <c r="M6" s="53"/>
      <c r="N6" s="53"/>
      <c r="O6" s="6"/>
    </row>
    <row r="7" spans="1:16" x14ac:dyDescent="0.2">
      <c r="B7" s="33"/>
      <c r="C7" s="9" t="s">
        <v>32</v>
      </c>
      <c r="D7" s="39" t="s">
        <v>2</v>
      </c>
      <c r="E7" s="39" t="s">
        <v>3</v>
      </c>
      <c r="F7" s="10" t="s">
        <v>0</v>
      </c>
      <c r="G7" s="10" t="s">
        <v>33</v>
      </c>
      <c r="H7" s="10" t="s">
        <v>34</v>
      </c>
      <c r="I7" s="11" t="s">
        <v>6</v>
      </c>
      <c r="J7" s="12" t="s">
        <v>7</v>
      </c>
      <c r="K7" s="13" t="s">
        <v>2</v>
      </c>
      <c r="L7" s="13" t="s">
        <v>3</v>
      </c>
      <c r="N7" s="14"/>
      <c r="O7" s="15"/>
      <c r="P7" s="5"/>
    </row>
    <row r="8" spans="1:16" x14ac:dyDescent="0.2">
      <c r="B8" s="38" t="s">
        <v>28</v>
      </c>
      <c r="C8" s="40" t="s">
        <v>49</v>
      </c>
      <c r="D8" s="44">
        <f>E8-2</f>
        <v>41388</v>
      </c>
      <c r="E8" s="44">
        <f>F8-5</f>
        <v>41390</v>
      </c>
      <c r="F8" s="44">
        <f>G8-1</f>
        <v>41395</v>
      </c>
      <c r="G8" s="44">
        <f>H8-1</f>
        <v>41396</v>
      </c>
      <c r="H8" s="44">
        <f>I8-1</f>
        <v>41397</v>
      </c>
      <c r="I8" s="44">
        <v>41398</v>
      </c>
      <c r="J8" s="44">
        <f>I8+3</f>
        <v>41401</v>
      </c>
      <c r="K8" s="44">
        <f>I8+5</f>
        <v>41403</v>
      </c>
      <c r="L8" s="44">
        <f>K8+2</f>
        <v>41405</v>
      </c>
      <c r="O8" s="15"/>
      <c r="P8" s="5"/>
    </row>
    <row r="9" spans="1:16" x14ac:dyDescent="0.2">
      <c r="B9" s="38" t="s">
        <v>50</v>
      </c>
      <c r="C9" s="40" t="s">
        <v>51</v>
      </c>
      <c r="D9" s="44">
        <f t="shared" ref="D9:D10" si="0">E9-2</f>
        <v>41395</v>
      </c>
      <c r="E9" s="44">
        <f t="shared" ref="E9:E10" si="1">F9-5</f>
        <v>41397</v>
      </c>
      <c r="F9" s="44">
        <f t="shared" ref="F9:H10" si="2">G9-1</f>
        <v>41402</v>
      </c>
      <c r="G9" s="44">
        <f t="shared" si="2"/>
        <v>41403</v>
      </c>
      <c r="H9" s="44">
        <f t="shared" si="2"/>
        <v>41404</v>
      </c>
      <c r="I9" s="44">
        <v>41405</v>
      </c>
      <c r="J9" s="44">
        <f>I9+3</f>
        <v>41408</v>
      </c>
      <c r="K9" s="44">
        <f>I9+4</f>
        <v>41409</v>
      </c>
      <c r="L9" s="44">
        <f t="shared" ref="L9:L10" si="3">K9+2</f>
        <v>41411</v>
      </c>
      <c r="O9" s="5"/>
    </row>
    <row r="10" spans="1:16" x14ac:dyDescent="0.2">
      <c r="B10" s="38" t="s">
        <v>28</v>
      </c>
      <c r="C10" s="40" t="s">
        <v>52</v>
      </c>
      <c r="D10" s="44">
        <f t="shared" si="0"/>
        <v>41402</v>
      </c>
      <c r="E10" s="44">
        <f t="shared" si="1"/>
        <v>41404</v>
      </c>
      <c r="F10" s="44">
        <f t="shared" si="2"/>
        <v>41409</v>
      </c>
      <c r="G10" s="44">
        <f t="shared" si="2"/>
        <v>41410</v>
      </c>
      <c r="H10" s="44">
        <f t="shared" si="2"/>
        <v>41411</v>
      </c>
      <c r="I10" s="44">
        <v>41412</v>
      </c>
      <c r="J10" s="44">
        <f>I10+3</f>
        <v>41415</v>
      </c>
      <c r="K10" s="44">
        <f>I10+4</f>
        <v>41416</v>
      </c>
      <c r="L10" s="44">
        <f t="shared" si="3"/>
        <v>41418</v>
      </c>
      <c r="O10" s="5"/>
    </row>
    <row r="11" spans="1:16" x14ac:dyDescent="0.2">
      <c r="B11" s="38" t="s">
        <v>50</v>
      </c>
      <c r="C11" s="40" t="s">
        <v>53</v>
      </c>
      <c r="D11" s="44">
        <f>I11-10</f>
        <v>41409</v>
      </c>
      <c r="E11" s="44">
        <f>I11-8</f>
        <v>41411</v>
      </c>
      <c r="F11" s="44">
        <f>I11-3</f>
        <v>41416</v>
      </c>
      <c r="G11" s="44">
        <f>I11-2</f>
        <v>41417</v>
      </c>
      <c r="H11" s="44">
        <f>I11-1</f>
        <v>41418</v>
      </c>
      <c r="I11" s="44">
        <v>41419</v>
      </c>
      <c r="J11" s="44">
        <f>I11+3</f>
        <v>41422</v>
      </c>
      <c r="K11" s="44">
        <f>I11+4</f>
        <v>41423</v>
      </c>
      <c r="L11" s="44">
        <f>I11+6</f>
        <v>41425</v>
      </c>
      <c r="O11" s="5"/>
    </row>
    <row r="12" spans="1:16" x14ac:dyDescent="0.2">
      <c r="B12" s="38"/>
      <c r="C12" s="16"/>
      <c r="D12" s="16"/>
      <c r="E12" s="16"/>
      <c r="F12" s="16"/>
      <c r="G12" s="16"/>
      <c r="H12" s="16"/>
      <c r="I12" s="16"/>
      <c r="J12" s="16"/>
      <c r="K12" s="16"/>
      <c r="L12" s="16"/>
      <c r="O12" s="5"/>
    </row>
    <row r="13" spans="1:16" x14ac:dyDescent="0.2">
      <c r="B13" s="52" t="s">
        <v>37</v>
      </c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</row>
    <row r="14" spans="1:16" x14ac:dyDescent="0.2">
      <c r="B14" s="53" t="s">
        <v>35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</row>
    <row r="15" spans="1:16" x14ac:dyDescent="0.2">
      <c r="B15" s="8"/>
      <c r="C15" s="9" t="s">
        <v>32</v>
      </c>
      <c r="D15" s="10" t="s">
        <v>1</v>
      </c>
      <c r="E15" s="10" t="s">
        <v>8</v>
      </c>
      <c r="F15" s="10" t="s">
        <v>4</v>
      </c>
      <c r="G15" s="11" t="s">
        <v>2</v>
      </c>
      <c r="H15" s="12" t="s">
        <v>3</v>
      </c>
      <c r="I15" s="12" t="s">
        <v>27</v>
      </c>
      <c r="J15" s="12" t="s">
        <v>5</v>
      </c>
      <c r="K15" s="4"/>
    </row>
    <row r="16" spans="1:16" ht="14.25" x14ac:dyDescent="0.2">
      <c r="B16" s="56" t="s">
        <v>54</v>
      </c>
      <c r="C16" s="40" t="s">
        <v>55</v>
      </c>
      <c r="D16" s="16">
        <f>G16-8</f>
        <v>41395</v>
      </c>
      <c r="E16" s="16">
        <f>G16-7</f>
        <v>41396</v>
      </c>
      <c r="F16" s="16">
        <f>G16-2</f>
        <v>41401</v>
      </c>
      <c r="G16" s="16">
        <v>41403</v>
      </c>
      <c r="H16" s="16">
        <f>G16+1</f>
        <v>41404</v>
      </c>
      <c r="I16" s="16">
        <f>G16+6</f>
        <v>41409</v>
      </c>
      <c r="J16" s="16">
        <f>G16+8</f>
        <v>41411</v>
      </c>
      <c r="K16" s="4"/>
    </row>
    <row r="17" spans="2:14" ht="14.25" x14ac:dyDescent="0.2">
      <c r="B17" s="56" t="s">
        <v>43</v>
      </c>
      <c r="C17" s="40" t="s">
        <v>56</v>
      </c>
      <c r="D17" s="16">
        <f t="shared" ref="D17:D19" si="4">G17-8</f>
        <v>41403</v>
      </c>
      <c r="E17" s="16">
        <f t="shared" ref="E17:E19" si="5">G17-7</f>
        <v>41404</v>
      </c>
      <c r="F17" s="16">
        <f t="shared" ref="F17:F19" si="6">G17-2</f>
        <v>41409</v>
      </c>
      <c r="G17" s="16">
        <v>41411</v>
      </c>
      <c r="H17" s="16">
        <f t="shared" ref="H17:H19" si="7">G17+1</f>
        <v>41412</v>
      </c>
      <c r="I17" s="16">
        <f t="shared" ref="I17:I19" si="8">G17+6</f>
        <v>41417</v>
      </c>
      <c r="J17" s="16">
        <f t="shared" ref="J17:J19" si="9">G17+8</f>
        <v>41419</v>
      </c>
      <c r="K17" s="4"/>
    </row>
    <row r="18" spans="2:14" ht="14.25" x14ac:dyDescent="0.2">
      <c r="B18" s="56" t="s">
        <v>42</v>
      </c>
      <c r="C18" s="40" t="s">
        <v>57</v>
      </c>
      <c r="D18" s="16">
        <f t="shared" si="4"/>
        <v>41411</v>
      </c>
      <c r="E18" s="16">
        <f t="shared" si="5"/>
        <v>41412</v>
      </c>
      <c r="F18" s="16">
        <f t="shared" si="6"/>
        <v>41417</v>
      </c>
      <c r="G18" s="16">
        <v>41419</v>
      </c>
      <c r="H18" s="16">
        <f t="shared" si="7"/>
        <v>41420</v>
      </c>
      <c r="I18" s="16">
        <f t="shared" si="8"/>
        <v>41425</v>
      </c>
      <c r="J18" s="16">
        <f t="shared" si="9"/>
        <v>41427</v>
      </c>
    </row>
    <row r="19" spans="2:14" ht="14.25" x14ac:dyDescent="0.2">
      <c r="B19" s="56" t="s">
        <v>58</v>
      </c>
      <c r="C19" s="40" t="s">
        <v>59</v>
      </c>
      <c r="D19" s="16">
        <f t="shared" si="4"/>
        <v>41419</v>
      </c>
      <c r="E19" s="16">
        <f t="shared" si="5"/>
        <v>41420</v>
      </c>
      <c r="F19" s="16">
        <f t="shared" si="6"/>
        <v>41425</v>
      </c>
      <c r="G19" s="16">
        <v>41427</v>
      </c>
      <c r="H19" s="16">
        <f t="shared" si="7"/>
        <v>41428</v>
      </c>
      <c r="I19" s="16">
        <f t="shared" si="8"/>
        <v>41433</v>
      </c>
      <c r="J19" s="16">
        <f t="shared" si="9"/>
        <v>41435</v>
      </c>
    </row>
    <row r="20" spans="2:14" x14ac:dyDescent="0.2">
      <c r="G20" s="36"/>
    </row>
    <row r="21" spans="2:14" x14ac:dyDescent="0.2">
      <c r="B21" s="52" t="s">
        <v>38</v>
      </c>
      <c r="C21" s="52"/>
      <c r="D21" s="52"/>
      <c r="E21" s="52"/>
      <c r="F21" s="52"/>
      <c r="G21" s="52"/>
      <c r="H21" s="52"/>
      <c r="I21" s="52"/>
      <c r="J21" s="52"/>
      <c r="K21" s="52"/>
      <c r="L21" s="52"/>
      <c r="M21" s="52"/>
      <c r="N21" s="52"/>
    </row>
    <row r="22" spans="2:14" x14ac:dyDescent="0.2">
      <c r="B22" s="53" t="s">
        <v>36</v>
      </c>
      <c r="C22" s="53"/>
      <c r="D22" s="53"/>
      <c r="E22" s="53"/>
      <c r="F22" s="53"/>
      <c r="G22" s="53"/>
      <c r="H22" s="53"/>
      <c r="I22" s="17"/>
      <c r="J22" s="17"/>
      <c r="K22" s="17"/>
      <c r="L22" s="17"/>
      <c r="M22" s="17"/>
      <c r="N22" s="17"/>
    </row>
    <row r="23" spans="2:14" x14ac:dyDescent="0.2">
      <c r="B23" s="8"/>
      <c r="C23" s="9" t="s">
        <v>32</v>
      </c>
      <c r="D23" s="10" t="s">
        <v>9</v>
      </c>
      <c r="E23" s="10" t="s">
        <v>34</v>
      </c>
      <c r="F23" s="10" t="s">
        <v>10</v>
      </c>
    </row>
    <row r="24" spans="2:14" x14ac:dyDescent="0.2">
      <c r="B24" s="35" t="s">
        <v>61</v>
      </c>
      <c r="C24" s="40" t="s">
        <v>62</v>
      </c>
      <c r="D24" s="16">
        <f>F24-4</f>
        <v>41397</v>
      </c>
      <c r="E24" s="16">
        <f>F24-6</f>
        <v>41395</v>
      </c>
      <c r="F24" s="16">
        <v>41401</v>
      </c>
      <c r="H24" s="34"/>
    </row>
    <row r="25" spans="2:14" x14ac:dyDescent="0.2">
      <c r="B25" s="35" t="s">
        <v>60</v>
      </c>
      <c r="C25" s="41" t="s">
        <v>63</v>
      </c>
      <c r="D25" s="16">
        <f>F25-8</f>
        <v>41406</v>
      </c>
      <c r="E25" s="16">
        <f t="shared" ref="E25" si="10">F25-6</f>
        <v>41408</v>
      </c>
      <c r="F25" s="16">
        <v>41414</v>
      </c>
    </row>
    <row r="26" spans="2:14" x14ac:dyDescent="0.2">
      <c r="B26" s="35" t="s">
        <v>47</v>
      </c>
      <c r="C26" s="40" t="s">
        <v>64</v>
      </c>
      <c r="D26" s="16">
        <v>41418</v>
      </c>
      <c r="E26" s="16">
        <v>41416</v>
      </c>
      <c r="F26" s="16">
        <v>41422</v>
      </c>
    </row>
    <row r="27" spans="2:14" x14ac:dyDescent="0.2">
      <c r="B27" s="34"/>
      <c r="C27" s="37"/>
      <c r="D27" s="37"/>
      <c r="E27" s="37"/>
      <c r="F27" s="37"/>
      <c r="G27" s="18"/>
      <c r="H27" s="18"/>
      <c r="I27" s="18"/>
    </row>
    <row r="29" spans="2:14" x14ac:dyDescent="0.2">
      <c r="B29" s="52" t="s">
        <v>39</v>
      </c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</row>
    <row r="30" spans="2:14" x14ac:dyDescent="0.2">
      <c r="B30" s="53" t="s">
        <v>40</v>
      </c>
      <c r="C30" s="53"/>
      <c r="D30" s="53"/>
      <c r="E30" s="53"/>
      <c r="F30" s="53"/>
      <c r="G30" s="53"/>
      <c r="H30" s="53"/>
      <c r="I30" s="17"/>
      <c r="J30" s="17"/>
      <c r="K30" s="17"/>
      <c r="L30" s="17"/>
      <c r="M30" s="17"/>
      <c r="N30" s="17"/>
    </row>
    <row r="31" spans="2:14" ht="25.5" x14ac:dyDescent="0.2">
      <c r="B31" s="8"/>
      <c r="C31" s="9" t="s">
        <v>32</v>
      </c>
      <c r="D31" s="39" t="s">
        <v>34</v>
      </c>
      <c r="E31" s="10" t="s">
        <v>11</v>
      </c>
      <c r="F31" s="10" t="s">
        <v>0</v>
      </c>
      <c r="G31" s="10" t="s">
        <v>6</v>
      </c>
      <c r="H31" s="10" t="s">
        <v>1</v>
      </c>
      <c r="I31" s="11" t="s">
        <v>44</v>
      </c>
      <c r="J31" s="12" t="s">
        <v>8</v>
      </c>
      <c r="K31" s="13" t="s">
        <v>12</v>
      </c>
      <c r="L31" s="39" t="s">
        <v>1</v>
      </c>
      <c r="M31" s="39" t="s">
        <v>45</v>
      </c>
    </row>
    <row r="32" spans="2:14" x14ac:dyDescent="0.2">
      <c r="B32" s="45" t="s">
        <v>29</v>
      </c>
      <c r="C32" s="42">
        <v>918</v>
      </c>
      <c r="D32" s="43">
        <f>E32-1</f>
        <v>41392</v>
      </c>
      <c r="E32" s="43">
        <f>F32-2</f>
        <v>41393</v>
      </c>
      <c r="F32" s="43">
        <f>G32-2</f>
        <v>41395</v>
      </c>
      <c r="G32" s="43">
        <v>41397</v>
      </c>
      <c r="H32" s="43">
        <f>G32+2</f>
        <v>41399</v>
      </c>
      <c r="I32" s="43">
        <f>H32+2</f>
        <v>41401</v>
      </c>
      <c r="J32" s="43">
        <f>I32+1</f>
        <v>41402</v>
      </c>
      <c r="K32" s="43">
        <f>J32+3</f>
        <v>41405</v>
      </c>
      <c r="L32" s="43">
        <f>K32+2</f>
        <v>41407</v>
      </c>
      <c r="M32" s="43">
        <f>L32+2</f>
        <v>41409</v>
      </c>
    </row>
    <row r="33" spans="2:13" x14ac:dyDescent="0.2">
      <c r="B33" s="46" t="s">
        <v>48</v>
      </c>
      <c r="C33" s="42">
        <v>919</v>
      </c>
      <c r="D33" s="43">
        <f t="shared" ref="D33:D35" si="11">E33-1</f>
        <v>41397</v>
      </c>
      <c r="E33" s="43">
        <f t="shared" ref="E33:F35" si="12">F33-2</f>
        <v>41398</v>
      </c>
      <c r="F33" s="43">
        <f t="shared" si="12"/>
        <v>41400</v>
      </c>
      <c r="G33" s="43">
        <v>41402</v>
      </c>
      <c r="H33" s="43">
        <f t="shared" ref="H33:I35" si="13">G33+2</f>
        <v>41404</v>
      </c>
      <c r="I33" s="43">
        <f t="shared" si="13"/>
        <v>41406</v>
      </c>
      <c r="J33" s="43">
        <f t="shared" ref="J33:J35" si="14">I33+1</f>
        <v>41407</v>
      </c>
      <c r="K33" s="43">
        <f t="shared" ref="K33:K35" si="15">J33+3</f>
        <v>41410</v>
      </c>
      <c r="L33" s="43">
        <f t="shared" ref="L33:M35" si="16">K33+2</f>
        <v>41412</v>
      </c>
      <c r="M33" s="43">
        <f t="shared" si="16"/>
        <v>41414</v>
      </c>
    </row>
    <row r="34" spans="2:13" x14ac:dyDescent="0.2">
      <c r="B34" s="47" t="s">
        <v>46</v>
      </c>
      <c r="C34" s="48">
        <v>920</v>
      </c>
      <c r="D34" s="43">
        <f t="shared" si="11"/>
        <v>41406</v>
      </c>
      <c r="E34" s="43">
        <f t="shared" si="12"/>
        <v>41407</v>
      </c>
      <c r="F34" s="43">
        <f t="shared" si="12"/>
        <v>41409</v>
      </c>
      <c r="G34" s="49">
        <v>41411</v>
      </c>
      <c r="H34" s="43">
        <f t="shared" si="13"/>
        <v>41413</v>
      </c>
      <c r="I34" s="43">
        <f t="shared" si="13"/>
        <v>41415</v>
      </c>
      <c r="J34" s="43">
        <f t="shared" si="14"/>
        <v>41416</v>
      </c>
      <c r="K34" s="43">
        <f t="shared" si="15"/>
        <v>41419</v>
      </c>
      <c r="L34" s="43">
        <f t="shared" si="16"/>
        <v>41421</v>
      </c>
      <c r="M34" s="43">
        <f t="shared" si="16"/>
        <v>41423</v>
      </c>
    </row>
    <row r="35" spans="2:13" x14ac:dyDescent="0.2">
      <c r="B35" s="46"/>
      <c r="C35" s="50"/>
      <c r="D35" s="43"/>
      <c r="E35" s="43"/>
      <c r="F35" s="43"/>
      <c r="G35" s="51"/>
      <c r="H35" s="43"/>
      <c r="I35" s="43"/>
      <c r="J35" s="43"/>
      <c r="K35" s="43"/>
      <c r="L35" s="43"/>
      <c r="M35" s="43"/>
    </row>
    <row r="36" spans="2:13" x14ac:dyDescent="0.2">
      <c r="B36" s="1" t="s">
        <v>41</v>
      </c>
    </row>
  </sheetData>
  <mergeCells count="8">
    <mergeCell ref="B22:H22"/>
    <mergeCell ref="B29:N29"/>
    <mergeCell ref="B30:H30"/>
    <mergeCell ref="B13:N13"/>
    <mergeCell ref="B5:N5"/>
    <mergeCell ref="B21:N21"/>
    <mergeCell ref="B6:N6"/>
    <mergeCell ref="B14:N14"/>
  </mergeCells>
  <pageMargins left="0.26" right="0.22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activeCell="B3" sqref="B3:L5"/>
    </sheetView>
  </sheetViews>
  <sheetFormatPr defaultRowHeight="12.75" x14ac:dyDescent="0.2"/>
  <cols>
    <col min="2" max="12" width="11" bestFit="1" customWidth="1"/>
  </cols>
  <sheetData>
    <row r="1" spans="1:12" ht="13.5" thickBot="1" x14ac:dyDescent="0.25">
      <c r="A1" s="54" t="s">
        <v>13</v>
      </c>
      <c r="B1" s="26" t="s">
        <v>14</v>
      </c>
      <c r="C1" s="24" t="s">
        <v>15</v>
      </c>
      <c r="D1" s="24" t="s">
        <v>16</v>
      </c>
      <c r="E1" s="25" t="s">
        <v>17</v>
      </c>
      <c r="F1" s="24" t="s">
        <v>18</v>
      </c>
      <c r="G1" s="24" t="s">
        <v>19</v>
      </c>
      <c r="H1" s="24" t="s">
        <v>20</v>
      </c>
      <c r="I1" s="23" t="s">
        <v>21</v>
      </c>
      <c r="J1" s="23" t="s">
        <v>22</v>
      </c>
      <c r="K1" s="24" t="s">
        <v>18</v>
      </c>
      <c r="L1" s="24" t="s">
        <v>14</v>
      </c>
    </row>
    <row r="2" spans="1:12" ht="13.5" thickBot="1" x14ac:dyDescent="0.25">
      <c r="A2" s="55"/>
      <c r="B2" s="19" t="s">
        <v>23</v>
      </c>
      <c r="C2" s="19" t="s">
        <v>23</v>
      </c>
      <c r="D2" s="19" t="s">
        <v>23</v>
      </c>
      <c r="E2" s="20" t="s">
        <v>23</v>
      </c>
      <c r="F2" s="19" t="s">
        <v>23</v>
      </c>
      <c r="G2" s="19" t="s">
        <v>23</v>
      </c>
      <c r="H2" s="19" t="s">
        <v>23</v>
      </c>
      <c r="I2" s="19" t="s">
        <v>23</v>
      </c>
      <c r="J2" s="19" t="s">
        <v>23</v>
      </c>
      <c r="K2" s="21" t="s">
        <v>23</v>
      </c>
      <c r="L2" s="21" t="s">
        <v>23</v>
      </c>
    </row>
    <row r="3" spans="1:12" ht="13.5" thickBot="1" x14ac:dyDescent="0.25">
      <c r="A3" s="19" t="s">
        <v>24</v>
      </c>
      <c r="B3" s="27">
        <v>40938</v>
      </c>
      <c r="C3" s="28">
        <v>40937</v>
      </c>
      <c r="D3" s="27">
        <v>40939</v>
      </c>
      <c r="E3" s="27">
        <v>40941</v>
      </c>
      <c r="F3" s="27">
        <v>40945</v>
      </c>
      <c r="G3" s="27">
        <v>40946</v>
      </c>
      <c r="H3" s="27">
        <v>40948</v>
      </c>
      <c r="I3" s="27">
        <v>40950</v>
      </c>
      <c r="J3" s="29">
        <v>40951</v>
      </c>
      <c r="K3" s="29">
        <v>40953</v>
      </c>
      <c r="L3" s="29">
        <v>40956</v>
      </c>
    </row>
    <row r="4" spans="1:12" ht="13.5" thickBot="1" x14ac:dyDescent="0.25">
      <c r="A4" s="19" t="s">
        <v>25</v>
      </c>
      <c r="B4" s="28">
        <v>40945</v>
      </c>
      <c r="C4" s="27">
        <v>40946</v>
      </c>
      <c r="D4" s="27">
        <v>40947</v>
      </c>
      <c r="E4" s="27">
        <v>40948</v>
      </c>
      <c r="F4" s="27">
        <v>40951</v>
      </c>
      <c r="G4" s="27">
        <v>40953</v>
      </c>
      <c r="H4" s="27">
        <v>40955</v>
      </c>
      <c r="I4" s="27">
        <v>40957</v>
      </c>
      <c r="J4" s="29">
        <v>40959</v>
      </c>
      <c r="K4" s="29">
        <v>40960</v>
      </c>
      <c r="L4" s="29">
        <v>40963</v>
      </c>
    </row>
    <row r="5" spans="1:12" ht="13.5" thickBot="1" x14ac:dyDescent="0.25">
      <c r="A5" s="22" t="s">
        <v>26</v>
      </c>
      <c r="B5" s="30">
        <v>40956</v>
      </c>
      <c r="C5" s="31">
        <v>40956</v>
      </c>
      <c r="D5" s="31">
        <v>40957</v>
      </c>
      <c r="E5" s="31">
        <v>40959</v>
      </c>
      <c r="F5" s="31">
        <v>40962</v>
      </c>
      <c r="G5" s="31">
        <v>40964</v>
      </c>
      <c r="H5" s="31">
        <v>40965</v>
      </c>
      <c r="I5" s="31">
        <v>40968</v>
      </c>
      <c r="J5" s="32">
        <v>40969</v>
      </c>
      <c r="K5" s="32">
        <v>40970</v>
      </c>
      <c r="L5" s="32">
        <v>40973</v>
      </c>
    </row>
    <row r="6" spans="1:12" ht="13.5" thickTop="1" x14ac:dyDescent="0.2"/>
  </sheetData>
  <mergeCells count="1">
    <mergeCell ref="A1: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TR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Alp TULUNAY</dc:creator>
  <cp:lastModifiedBy>Izmir Tarros Stajyer</cp:lastModifiedBy>
  <cp:lastPrinted>2012-02-09T13:39:04Z</cp:lastPrinted>
  <dcterms:created xsi:type="dcterms:W3CDTF">2012-01-03T15:02:03Z</dcterms:created>
  <dcterms:modified xsi:type="dcterms:W3CDTF">2013-04-24T11:51:05Z</dcterms:modified>
</cp:coreProperties>
</file>